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3.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Division\Green Building\ESG Work\"/>
    </mc:Choice>
  </mc:AlternateContent>
  <xr:revisionPtr revIDLastSave="0" documentId="13_ncr:1_{0CB391C8-9B79-4CEB-9759-4F911EA5D112}" xr6:coauthVersionLast="47" xr6:coauthVersionMax="47" xr10:uidLastSave="{00000000-0000-0000-0000-000000000000}"/>
  <workbookProtection workbookAlgorithmName="SHA-512" workbookHashValue="CfMVHEL5XYYQDv7i0uWjfId/Fec8tRvvtoDNMu5OYeCwgD+8VRhXR2docKmb4O7uP/qml/WZlsrtKxJoyTrmrA==" workbookSaltValue="bJVzVtu9kAGaY8nm8UCloQ==" workbookSpinCount="100000" lockStructure="1"/>
  <bookViews>
    <workbookView xWindow="28680" yWindow="-120" windowWidth="29040" windowHeight="15840" xr2:uid="{C8DEA7C2-24DE-4C5E-9CAA-CE4E0C0C5729}"/>
  </bookViews>
  <sheets>
    <sheet name="Overview" sheetId="4" r:id="rId1"/>
    <sheet name="NGBS New Construction" sheetId="3" r:id="rId2"/>
    <sheet name="NGBS Existing Building" sheetId="10" r:id="rId3"/>
    <sheet name="NGBS Single-Family Certified" sheetId="9" r:id="rId4"/>
    <sheet name="NGBS Land Development" sheetId="8" r:id="rId5"/>
    <sheet name="Point Calculator" sheetId="6" r:id="rId6"/>
    <sheet name="Green Certified Product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6" l="1"/>
  <c r="B106" i="10"/>
  <c r="E12" i="6"/>
  <c r="B106" i="3"/>
  <c r="B87" i="9"/>
  <c r="D47" i="6" l="1"/>
  <c r="D17" i="6"/>
  <c r="D23" i="6"/>
  <c r="D38" i="6"/>
  <c r="E46" i="6"/>
  <c r="E45" i="6"/>
  <c r="E44" i="6"/>
  <c r="E43" i="6"/>
  <c r="E42" i="6"/>
  <c r="E41" i="6"/>
  <c r="E47" i="6" s="1"/>
  <c r="E21" i="6"/>
  <c r="E22" i="6"/>
  <c r="E20" i="6"/>
  <c r="E37" i="6"/>
  <c r="E36" i="6"/>
  <c r="E35" i="6"/>
  <c r="E34" i="6"/>
  <c r="E32" i="6"/>
  <c r="E31" i="6"/>
  <c r="E29" i="6"/>
  <c r="E28" i="6"/>
  <c r="E27" i="6"/>
  <c r="E26" i="6"/>
  <c r="B63" i="9"/>
  <c r="B39" i="9"/>
  <c r="B113" i="9"/>
  <c r="B23" i="9"/>
  <c r="E16" i="6"/>
  <c r="B23" i="10"/>
  <c r="B34" i="10"/>
  <c r="B171" i="10"/>
  <c r="B145" i="10"/>
  <c r="B130" i="10"/>
  <c r="B93" i="10"/>
  <c r="B89" i="10"/>
  <c r="B61" i="10"/>
  <c r="B45" i="10"/>
  <c r="B12" i="8"/>
  <c r="B23" i="8"/>
  <c r="E23" i="6" l="1"/>
  <c r="E38" i="6"/>
  <c r="B144" i="3"/>
  <c r="E14" i="6"/>
  <c r="E15" i="6"/>
  <c r="E13" i="6"/>
  <c r="E11" i="6"/>
  <c r="E10" i="6"/>
  <c r="E8" i="6"/>
  <c r="E7" i="6"/>
  <c r="E6" i="6"/>
  <c r="E5" i="6"/>
  <c r="B89" i="3"/>
  <c r="B23" i="3"/>
  <c r="E17" i="6" l="1"/>
  <c r="B170" i="3"/>
  <c r="B130" i="3"/>
  <c r="B93" i="3"/>
  <c r="B61" i="3"/>
  <c r="B34" i="3"/>
  <c r="B45" i="3"/>
</calcChain>
</file>

<file path=xl/sharedStrings.xml><?xml version="1.0" encoding="utf-8"?>
<sst xmlns="http://schemas.openxmlformats.org/spreadsheetml/2006/main" count="1209" uniqueCount="483">
  <si>
    <t>☑️</t>
  </si>
  <si>
    <t>DRE2 Site selection requirements</t>
  </si>
  <si>
    <t>DMA1 Materials selection requirements</t>
  </si>
  <si>
    <t>◊ Greenhouse gas emissions</t>
  </si>
  <si>
    <t>◊ Connect to multi-modal transit networks</t>
  </si>
  <si>
    <t>◊ Energy consumption</t>
  </si>
  <si>
    <t>◊ Health and well-being</t>
  </si>
  <si>
    <t>◊ Indoor environmental quality</t>
  </si>
  <si>
    <t>◊ Life-cycle assessments/embodied carbon</t>
  </si>
  <si>
    <t>◊ Location and transportation</t>
  </si>
  <si>
    <t>◊ Material sourcing</t>
  </si>
  <si>
    <t>◊ Net-zero/carbon neutral design</t>
  </si>
  <si>
    <t>◊ Pollution prevention</t>
  </si>
  <si>
    <t>◊ Renewable energy</t>
  </si>
  <si>
    <t>◊ Site selection and land use</t>
  </si>
  <si>
    <t>◊ Sustainable procurement</t>
  </si>
  <si>
    <t>◊ Waste management</t>
  </si>
  <si>
    <t>◊ Water consumption</t>
  </si>
  <si>
    <t>◊ Locate projects within existing developed areas</t>
  </si>
  <si>
    <t>◊ Protect, restore, and conserve aquatic ecosystems</t>
  </si>
  <si>
    <t>◊ Protect, restore, and conserve farmland</t>
  </si>
  <si>
    <t xml:space="preserve">◊ Protect, restore, and conserve floodplain functions </t>
  </si>
  <si>
    <t xml:space="preserve">◊ Protect, restore, and conserve habitats for native, threatened and endangered species </t>
  </si>
  <si>
    <t>◊ Protect, restore, and conserve historical and heritage sites</t>
  </si>
  <si>
    <t>◊ Redevelop brownfield sites</t>
  </si>
  <si>
    <t xml:space="preserve">◊ Manage waste by diverting construction and demolition materials from disposal </t>
  </si>
  <si>
    <t xml:space="preserve">◊ Manage waste by diverting reusable vegetation, rocks, and soil from disposal </t>
  </si>
  <si>
    <t>◊ Minimize light pollution to the surrounding community</t>
  </si>
  <si>
    <t>◊ Minimize noise pollution to the surrounding community</t>
  </si>
  <si>
    <t>◊ Perform environmental site assessment</t>
  </si>
  <si>
    <t>◊ Protect air quality during construction</t>
  </si>
  <si>
    <t xml:space="preserve">◊ Protect and restore habitat and soils disturbed during construction and/or during previous development </t>
  </si>
  <si>
    <t xml:space="preserve">◊ Protect surface water and aquatic ecosystems by controlling and retaining construction pollutants </t>
  </si>
  <si>
    <t>◊ Environmental Product Declarations</t>
  </si>
  <si>
    <t>◊ Health Product Declarations</t>
  </si>
  <si>
    <t>◊ Locally extracted or recovered materials</t>
  </si>
  <si>
    <t>◊ Low embodied carbon materials</t>
  </si>
  <si>
    <t>◊ Low-emitting VOC materials</t>
  </si>
  <si>
    <t>◊ Materials and packaging that can easily be recycled</t>
  </si>
  <si>
    <t xml:space="preserve">◊ Materials that disclose environmental impacts </t>
  </si>
  <si>
    <t xml:space="preserve">◊ Materials that disclose potential health hazards </t>
  </si>
  <si>
    <t>◊ Rapidly renewable materials and recycled content materials</t>
  </si>
  <si>
    <t>◊ “Red list” of prohibited materials or ingredients that should not be used on the basis of their human and/or environmental impacts</t>
  </si>
  <si>
    <t xml:space="preserve">◊ Third-party certified wood-based materials and products </t>
  </si>
  <si>
    <t>◊ Building safety</t>
  </si>
  <si>
    <t>◊ Resilience to catastrophe/disaster</t>
  </si>
  <si>
    <t>◊Climate/climate change adaptation</t>
  </si>
  <si>
    <t>◊Green building certifications</t>
  </si>
  <si>
    <t>◊ Biodiversity and habitat</t>
  </si>
  <si>
    <t>DRE1 ESG strategy during development</t>
  </si>
  <si>
    <t>DRE3 Site Design and Construction Requirements</t>
  </si>
  <si>
    <t>DMA2.1 Life cycle assessments</t>
  </si>
  <si>
    <t>Does the entity assess the life cycle emissions of its development projects?</t>
  </si>
  <si>
    <t>GRESB Indicator</t>
  </si>
  <si>
    <t>DEN1 Energy efficiency requirements</t>
  </si>
  <si>
    <t>Requirements for planning and design include</t>
  </si>
  <si>
    <t>Common energy efficiency measures</t>
  </si>
  <si>
    <t xml:space="preserve">Operational energy efficiency monitoring </t>
  </si>
  <si>
    <t>DEN2.1 On-site renewable energy</t>
  </si>
  <si>
    <t xml:space="preserve">Requirements for planning and design </t>
  </si>
  <si>
    <t>Common water efficiency measures</t>
  </si>
  <si>
    <t>Operational water efficiency monitoring</t>
  </si>
  <si>
    <t>Requirements for planning and design</t>
  </si>
  <si>
    <t>Common occupant health and well-being measures</t>
  </si>
  <si>
    <t>Provisions to verify health and well-being performance include</t>
  </si>
  <si>
    <t>◊ Building energy management systems</t>
  </si>
  <si>
    <t>◊ Development and implementation of a commissioning plan</t>
  </si>
  <si>
    <t>◊ Commissioning of water systems</t>
  </si>
  <si>
    <t>◊ Occupant sensors</t>
  </si>
  <si>
    <t>◊ On-site wastewater treatment</t>
  </si>
  <si>
    <t>◊ Health Impact Assessment</t>
  </si>
  <si>
    <t>◊ Other planning processes</t>
  </si>
  <si>
    <t>◊ Ergonomic workplace</t>
  </si>
  <si>
    <t>◊ Water quality</t>
  </si>
  <si>
    <t>◊ Integrative design process</t>
  </si>
  <si>
    <t>◊ To exceed relevant energy codes or standards</t>
  </si>
  <si>
    <t>◊ Requirements for minimum energy use intensity post-occupancy</t>
  </si>
  <si>
    <t>◊ Air conditioning</t>
  </si>
  <si>
    <t>◊ Commissioning</t>
  </si>
  <si>
    <t>◊ Energy modeling</t>
  </si>
  <si>
    <t>◊ High-efficiency equipment and appliances</t>
  </si>
  <si>
    <t>◊ Lighting</t>
  </si>
  <si>
    <t>◊ Occupant controls</t>
  </si>
  <si>
    <t>◊ Passive Design</t>
  </si>
  <si>
    <t>◊ Space Heating</t>
  </si>
  <si>
    <t>◊ Ventilation</t>
  </si>
  <si>
    <t>◊ Water Heating</t>
  </si>
  <si>
    <t>◊ Energy use analytics</t>
  </si>
  <si>
    <t>◊ Post-construction energy monitoring</t>
  </si>
  <si>
    <t>◊ Sub-meter</t>
  </si>
  <si>
    <t>◊ Average design target for the fraction of total energy demand met with on-site renewable energy</t>
  </si>
  <si>
    <t>◊ Integrative design for water conservation</t>
  </si>
  <si>
    <t>◊ Requirements for indoor water efficiency</t>
  </si>
  <si>
    <t>◊ Requirements for outdoor water efficiency</t>
  </si>
  <si>
    <t>◊ Requirements for process water efficiency</t>
  </si>
  <si>
    <t>◊ Requirements for water supply</t>
  </si>
  <si>
    <t>◊ Requirements for minimum water use intensity post-occupancy</t>
  </si>
  <si>
    <t>◊ Drip/smart irrigation</t>
  </si>
  <si>
    <t>◊ Drought tolerant/low-water landscaping</t>
  </si>
  <si>
    <t>◊ High-efficiency/dry fixtures</t>
  </si>
  <si>
    <t>◊ Leak detection system</t>
  </si>
  <si>
    <t>◊ Reuse of stormwater and greywater for non-potable applications</t>
  </si>
  <si>
    <t>◊ Post-construction water monitoring</t>
  </si>
  <si>
    <t>◊ Water use analytics</t>
  </si>
  <si>
    <t>◊ Integrated planning process</t>
  </si>
  <si>
    <t>◊ Acoustic comfort</t>
  </si>
  <si>
    <t>◊ Active design features</t>
  </si>
  <si>
    <t>◊ Biophilic design</t>
  </si>
  <si>
    <t>◊ Daylight</t>
  </si>
  <si>
    <t>◊ Humidity</t>
  </si>
  <si>
    <t>◊ Illumination</t>
  </si>
  <si>
    <t>◊ Inclusive design</t>
  </si>
  <si>
    <t>◊ Indoor air quality</t>
  </si>
  <si>
    <t>◊ Natural ventilation</t>
  </si>
  <si>
    <t>◊ Physical activity</t>
  </si>
  <si>
    <t>◊ Thermal comfort</t>
  </si>
  <si>
    <t>◊ Occupant education</t>
  </si>
  <si>
    <t>DWT1 Water conservation strategy</t>
  </si>
  <si>
    <t>DWS1 Waste management strategy</t>
  </si>
  <si>
    <t>Chapter 7</t>
  </si>
  <si>
    <t>NGBS Green Building Certification (Bronze, Silver, Gold or Emerald)</t>
  </si>
  <si>
    <t>Chapter 8, Water Rating Index (WRI) Score and NGBS Green+ ZERO WATER</t>
  </si>
  <si>
    <t>501.2 Multi-modal transportation</t>
  </si>
  <si>
    <t>501.1 Lot</t>
  </si>
  <si>
    <t>609.1 Regional Materials</t>
  </si>
  <si>
    <t>605.4 Recycled Construction Materials</t>
  </si>
  <si>
    <t>604 Recycled- Content Building Materials</t>
  </si>
  <si>
    <t>Section 610 Life Cycle Assessment</t>
  </si>
  <si>
    <t>703.6.2 Appliances</t>
  </si>
  <si>
    <t>705.2 Lighting</t>
  </si>
  <si>
    <t>705.2.1 Lighting Controls and 706.1 Energy Consumption Controls</t>
  </si>
  <si>
    <t>705.7 Submetering System</t>
  </si>
  <si>
    <t>Introduction</t>
  </si>
  <si>
    <t>Key</t>
  </si>
  <si>
    <t xml:space="preserve">Requirement for disclosure about the environmental and/or health attributes of building materials </t>
  </si>
  <si>
    <t>Material characteristics specification</t>
  </si>
  <si>
    <t>NGBS</t>
  </si>
  <si>
    <t xml:space="preserve">NGBS Alignment with indicator DRE2 </t>
  </si>
  <si>
    <t>NGBS Alignment with indicator DRE1</t>
  </si>
  <si>
    <t>Water Rating Index (WRI) Score and NGBS Green+ ZERO WATER</t>
  </si>
  <si>
    <t>610 Life Cycle Assessment</t>
  </si>
  <si>
    <t>904 Indoor Air Quality</t>
  </si>
  <si>
    <t>612.2 Sustainable Products</t>
  </si>
  <si>
    <t>902 Pollutant Control</t>
  </si>
  <si>
    <t>Resources</t>
  </si>
  <si>
    <t>2022 GRESB Real Estate Reference Guide</t>
  </si>
  <si>
    <t>NGBS Green Land Development Flyer</t>
  </si>
  <si>
    <t>NGBS Green Good for Investors Flyer</t>
  </si>
  <si>
    <t>Water Rating Index (WRI) Webpage</t>
  </si>
  <si>
    <t>NGBS Green Certification &amp; Commissioning</t>
  </si>
  <si>
    <t xml:space="preserve">◊ Post-construction health and well-being monitoring (e.g. occupant comfort and satisfaction) </t>
  </si>
  <si>
    <t>DSE1 Health and Well-being</t>
  </si>
  <si>
    <t>Not scored</t>
  </si>
  <si>
    <t>Indicator Point Total</t>
  </si>
  <si>
    <t>Notes</t>
  </si>
  <si>
    <t>The second part of DRE1 asks if the ESG strategy is publicly available or not</t>
  </si>
  <si>
    <t>N/A</t>
  </si>
  <si>
    <t>Entity must include % of projects designed to generate on-site solar</t>
  </si>
  <si>
    <t>Health product declarations is not addressed by NGBS</t>
  </si>
  <si>
    <t>Only half of operational water efficiency monitoring points met by NGBS</t>
  </si>
  <si>
    <t>Construction waste signage</t>
  </si>
  <si>
    <t>Diversion rate requirements</t>
  </si>
  <si>
    <t>Education of employees/contractors on waste management</t>
  </si>
  <si>
    <t>Incentives for contractors for recovering, reusing and recycling building materials</t>
  </si>
  <si>
    <t>Targets for waste stream recovery, reuse and recycling</t>
  </si>
  <si>
    <t>Waste management plans</t>
  </si>
  <si>
    <t>Waste separation facilities</t>
  </si>
  <si>
    <t>Hazardous waste monitoring/audit</t>
  </si>
  <si>
    <t>Non-hazardous waste monitoring/audit</t>
  </si>
  <si>
    <t>The first section of DSE1 "requirements for planning and design" is not addressed</t>
  </si>
  <si>
    <t>Management and construction practices</t>
  </si>
  <si>
    <t>On-site waste monitoring</t>
  </si>
  <si>
    <r>
      <rPr>
        <b/>
        <sz val="11"/>
        <color theme="1"/>
        <rFont val="Calibri"/>
        <family val="2"/>
        <scheme val="minor"/>
      </rPr>
      <t>DRE1</t>
    </r>
    <r>
      <rPr>
        <sz val="11"/>
        <color theme="1"/>
        <rFont val="Calibri"/>
        <family val="2"/>
        <scheme val="minor"/>
      </rPr>
      <t xml:space="preserve"> ESG strategy during development</t>
    </r>
  </si>
  <si>
    <r>
      <rPr>
        <b/>
        <sz val="11"/>
        <color theme="1"/>
        <rFont val="Calibri"/>
        <family val="2"/>
        <scheme val="minor"/>
      </rPr>
      <t>DRE2</t>
    </r>
    <r>
      <rPr>
        <sz val="11"/>
        <color theme="1"/>
        <rFont val="Calibri"/>
        <family val="2"/>
        <scheme val="minor"/>
      </rPr>
      <t xml:space="preserve"> Site selection requirements</t>
    </r>
  </si>
  <si>
    <r>
      <rPr>
        <b/>
        <sz val="11"/>
        <color theme="1"/>
        <rFont val="Calibri"/>
        <family val="2"/>
        <scheme val="minor"/>
      </rPr>
      <t>DRE3</t>
    </r>
    <r>
      <rPr>
        <sz val="11"/>
        <color theme="1"/>
        <rFont val="Calibri"/>
        <family val="2"/>
        <scheme val="minor"/>
      </rPr>
      <t xml:space="preserve"> Site Design and Construction Requirements</t>
    </r>
  </si>
  <si>
    <r>
      <rPr>
        <b/>
        <sz val="11"/>
        <color theme="1"/>
        <rFont val="Calibri"/>
        <family val="2"/>
        <scheme val="minor"/>
      </rPr>
      <t>DMA1</t>
    </r>
    <r>
      <rPr>
        <sz val="11"/>
        <color theme="1"/>
        <rFont val="Calibri"/>
        <family val="2"/>
        <scheme val="minor"/>
      </rPr>
      <t xml:space="preserve"> Materials selection requirements</t>
    </r>
  </si>
  <si>
    <r>
      <rPr>
        <b/>
        <sz val="11"/>
        <color theme="1"/>
        <rFont val="Calibri"/>
        <family val="2"/>
        <scheme val="minor"/>
      </rPr>
      <t>DMA2.1</t>
    </r>
    <r>
      <rPr>
        <sz val="11"/>
        <color theme="1"/>
        <rFont val="Calibri"/>
        <family val="2"/>
        <scheme val="minor"/>
      </rPr>
      <t xml:space="preserve"> Life cycle assessments</t>
    </r>
  </si>
  <si>
    <r>
      <rPr>
        <b/>
        <sz val="11"/>
        <color theme="1"/>
        <rFont val="Calibri"/>
        <family val="2"/>
        <scheme val="minor"/>
      </rPr>
      <t>DEN1</t>
    </r>
    <r>
      <rPr>
        <sz val="11"/>
        <color theme="1"/>
        <rFont val="Calibri"/>
        <family val="2"/>
        <scheme val="minor"/>
      </rPr>
      <t xml:space="preserve"> Energy efficiency requirements</t>
    </r>
  </si>
  <si>
    <r>
      <rPr>
        <b/>
        <sz val="11"/>
        <color theme="1"/>
        <rFont val="Calibri"/>
        <family val="2"/>
        <scheme val="minor"/>
      </rPr>
      <t>DEN2.1</t>
    </r>
    <r>
      <rPr>
        <sz val="11"/>
        <color theme="1"/>
        <rFont val="Calibri"/>
        <family val="2"/>
        <scheme val="minor"/>
      </rPr>
      <t xml:space="preserve"> On-site renewable energy</t>
    </r>
  </si>
  <si>
    <r>
      <rPr>
        <b/>
        <sz val="11"/>
        <color theme="1"/>
        <rFont val="Calibri"/>
        <family val="2"/>
        <scheme val="minor"/>
      </rPr>
      <t>DWT1</t>
    </r>
    <r>
      <rPr>
        <sz val="11"/>
        <color theme="1"/>
        <rFont val="Calibri"/>
        <family val="2"/>
        <scheme val="minor"/>
      </rPr>
      <t xml:space="preserve"> Water conservation strategy</t>
    </r>
  </si>
  <si>
    <r>
      <rPr>
        <b/>
        <sz val="11"/>
        <color theme="1"/>
        <rFont val="Calibri"/>
        <family val="2"/>
        <scheme val="minor"/>
      </rPr>
      <t>DWS1</t>
    </r>
    <r>
      <rPr>
        <sz val="11"/>
        <color theme="1"/>
        <rFont val="Calibri"/>
        <family val="2"/>
        <scheme val="minor"/>
      </rPr>
      <t xml:space="preserve"> Waste management strategy</t>
    </r>
  </si>
  <si>
    <r>
      <rPr>
        <b/>
        <sz val="11"/>
        <color theme="1"/>
        <rFont val="Calibri"/>
        <family val="2"/>
        <scheme val="minor"/>
      </rPr>
      <t>DSE1</t>
    </r>
    <r>
      <rPr>
        <sz val="11"/>
        <color theme="1"/>
        <rFont val="Calibri"/>
        <family val="2"/>
        <scheme val="minor"/>
      </rPr>
      <t xml:space="preserve"> Health and Wellbeing</t>
    </r>
  </si>
  <si>
    <t>© Home Innovation Research Labs, Inc., 2022. All rights reserved.</t>
  </si>
  <si>
    <t>401.1 Infill Site</t>
  </si>
  <si>
    <t>405.5 Wetlands</t>
  </si>
  <si>
    <t>405.4 Planning</t>
  </si>
  <si>
    <t>403.12 Environmental Site Assessment</t>
  </si>
  <si>
    <t>DBC1.1 Green building standard requirements</t>
  </si>
  <si>
    <t>Does the entity’s development portfolio include projects that are aligned with green building rating standards?</t>
  </si>
  <si>
    <t>◊ 1-The entity requires projects to align with requirements of a third-party green building rating system but does not require certification</t>
  </si>
  <si>
    <t>◊ 2-The entity requires projects to achieve certification  with a green building rating system but does not require a specific level of certification</t>
  </si>
  <si>
    <t>◊ 3-The entity requires projects to achieve a specific level of certification</t>
  </si>
  <si>
    <t xml:space="preserve">NGBS Alignment with indicator DBC1.1 </t>
  </si>
  <si>
    <t xml:space="preserve">501.1 (2)(c) Lot </t>
  </si>
  <si>
    <t>503.6 Wildlife Habitat</t>
  </si>
  <si>
    <t>NGBS Green+ WELLNESS Certification</t>
  </si>
  <si>
    <t>NGBS Green+ NET ZERO ENERGY Certification</t>
  </si>
  <si>
    <t>611.1 Product Declarations</t>
  </si>
  <si>
    <t>703.5.1 Water Heating System</t>
  </si>
  <si>
    <t>701.4.1.1 HVAC Systems, 703.3 HVAC Equipment Efficiency and 705.5 HVAC Design and Installation</t>
  </si>
  <si>
    <t>11.904 Indoor Air Quality</t>
  </si>
  <si>
    <t>11.610 Life Cycle Assessment</t>
  </si>
  <si>
    <t>11.902 Pollutant Control</t>
  </si>
  <si>
    <t>11.612.2 Sustainable Products</t>
  </si>
  <si>
    <t>11.503.6 Wildlife Habitat</t>
  </si>
  <si>
    <t>11.605 Recycled Construction Waste</t>
  </si>
  <si>
    <t>11.611.1 Product Declarations</t>
  </si>
  <si>
    <t>11.609.1 Regional Materials</t>
  </si>
  <si>
    <t>11.605.4 Recycled Construction Materials</t>
  </si>
  <si>
    <t>11.701 Minimum Energy Efficiency Requirements</t>
  </si>
  <si>
    <t>11.701.4.1.1 HVAC Systems, 11.703.3 HVAC Equipment Efficiency and 11.705.5 HVAC Design and Installation</t>
  </si>
  <si>
    <t>11.703.6.2 Appliances</t>
  </si>
  <si>
    <t>11.705.2 Lighting</t>
  </si>
  <si>
    <t>11.703.5.1 Water Heating System</t>
  </si>
  <si>
    <t>11.705.7 Submetering System</t>
  </si>
  <si>
    <r>
      <rPr>
        <b/>
        <sz val="11"/>
        <color theme="1"/>
        <rFont val="Calibri"/>
        <family val="2"/>
        <scheme val="minor"/>
      </rPr>
      <t>DBC1.1</t>
    </r>
    <r>
      <rPr>
        <sz val="11"/>
        <color theme="1"/>
        <rFont val="Calibri"/>
        <family val="2"/>
        <scheme val="minor"/>
      </rPr>
      <t xml:space="preserve"> Green Building Standard Requirements</t>
    </r>
  </si>
  <si>
    <t>1203 Energy Efficiency</t>
  </si>
  <si>
    <t>1205 Indoor Environmental Quality</t>
  </si>
  <si>
    <t>NGBS Green Building Certification- Certified</t>
  </si>
  <si>
    <t>NGBS Land Development (One through Four Stars)</t>
  </si>
  <si>
    <t>1201 Lot Development</t>
  </si>
  <si>
    <t>1205.6 Interior Architectural Coatings</t>
  </si>
  <si>
    <t xml:space="preserve">1203.7 and 1203.14 High-efficacy lighting </t>
  </si>
  <si>
    <t>1203.8 Appliances and 1203.9 Clothes washers</t>
  </si>
  <si>
    <t>NGBS New Construction</t>
  </si>
  <si>
    <t>NGBS Land Development</t>
  </si>
  <si>
    <t>The certified path does not address operation energy efficiency monitoring</t>
  </si>
  <si>
    <t>The certified path only addresses low emitting VOC materials</t>
  </si>
  <si>
    <t>The certified path does not address operation water efficiency monitoring</t>
  </si>
  <si>
    <t>Tab Overview</t>
  </si>
  <si>
    <r>
      <rPr>
        <u/>
        <sz val="22"/>
        <color theme="1"/>
        <rFont val="Calibri"/>
        <family val="2"/>
        <scheme val="minor"/>
      </rPr>
      <t>Crosswalk:</t>
    </r>
    <r>
      <rPr>
        <sz val="22"/>
        <color theme="1"/>
        <rFont val="Calibri"/>
        <family val="2"/>
        <scheme val="minor"/>
      </rPr>
      <t xml:space="preserve"> NGBS Green and GRESB Real Estate Assessment</t>
    </r>
  </si>
  <si>
    <t>NGBS Land Development Practice</t>
  </si>
  <si>
    <t>2020 NGBS Certified Path Practice</t>
  </si>
  <si>
    <t>2020 NGBS Practice or NGBS Green+ Certification</t>
  </si>
  <si>
    <t>Point total for all GRESB Indicator</t>
  </si>
  <si>
    <t>If all applicable NGBS practices are used</t>
  </si>
  <si>
    <t>GRESB Point Calculator</t>
  </si>
  <si>
    <t>NGBS Green+ Compliance Handbook</t>
  </si>
  <si>
    <t>All rights reserved. This document is protected by the U.S. copyright law. Home Innovation authorizes the use of this document only by those individuals/ organizations participating in Home Innovation's NGBS Green Program and solely for purpose of seeking NGBS Green certification from the Home Innovation Research Labs.</t>
  </si>
  <si>
    <t>613 Resilient Construction and NGBS Green+ RESILIENCE Certification</t>
  </si>
  <si>
    <t>NGBS Green+ RESILIENCE Certification</t>
  </si>
  <si>
    <t>703.3 HVAC Equipment Efficiency</t>
  </si>
  <si>
    <t>11.703.3 HVAC Equipment Efficiency</t>
  </si>
  <si>
    <t>1004.1 (2) Verification System</t>
  </si>
  <si>
    <t>1204.4 Alternative Compliance Path (WRI)</t>
  </si>
  <si>
    <t xml:space="preserve"> </t>
  </si>
  <si>
    <t>503.1 Natural Resources, 503.6 Wildlife Habitat and 503.7 (2) Environmentally Sensitive Areas</t>
  </si>
  <si>
    <t>706.1 Energy Consumption Control</t>
  </si>
  <si>
    <t>608.1 Resource-Efficient Materials and 609.1 Regional Materials</t>
  </si>
  <si>
    <t>605.2 Construction Waste Management Plan</t>
  </si>
  <si>
    <t>503.7 (2) Environmentally Sensitive Areas</t>
  </si>
  <si>
    <t>503.4 Stormwater Management</t>
  </si>
  <si>
    <t>503.8 Demolition of Existing Building and 605 Recycled Construction Waste</t>
  </si>
  <si>
    <t>503.4 Stormwater Management and 503.1 Natural resources</t>
  </si>
  <si>
    <t>504.3 Soil Disturbance and Erosion Implementation</t>
  </si>
  <si>
    <t>605.3 (a) On-Site Recycling</t>
  </si>
  <si>
    <t>606.2 Wood-Based Products</t>
  </si>
  <si>
    <t>706.14 Third Party Utility Benchmarking</t>
  </si>
  <si>
    <t>706.5 On-Site Renewable Energy System</t>
  </si>
  <si>
    <t>802.6.3 Drip Irrigation and 802.6.4 (1) Smart Irrigation Controller</t>
  </si>
  <si>
    <t>503.5 (1),(4),(5) Landscape Plan</t>
  </si>
  <si>
    <t>802.2  Water-Conserving Appliances</t>
  </si>
  <si>
    <t>803.3 Automatic Leak Detection and Control Devices</t>
  </si>
  <si>
    <t>802.5.3 Self-Closing Valve, Motion Sensor, Metering or Pedal Activated Faucet</t>
  </si>
  <si>
    <t>803.6 Advanced Wastewater Treatment System</t>
  </si>
  <si>
    <t>803.1 Reclaimed, Grey or Recycled Water and 802.7 Rainwater Collection and Distribution</t>
  </si>
  <si>
    <t>802.3 Water Usage Metering</t>
  </si>
  <si>
    <t>1002.2 (5) Operations Manual</t>
  </si>
  <si>
    <t>605.1 Hazardous Waste</t>
  </si>
  <si>
    <t xml:space="preserve">   </t>
  </si>
  <si>
    <t xml:space="preserve">  </t>
  </si>
  <si>
    <t>905.4 Sound Barrier</t>
  </si>
  <si>
    <t>606.1 Biobased Products; 505.2 Heat Island Mitigation; 505.5 Community Garden</t>
  </si>
  <si>
    <t>703.2.5 Fenestration and 703.7.2 Window Shading and 705.2.2 TDDs and Skylights</t>
  </si>
  <si>
    <t>905.1 Humidity Monitoring System and 903.3 Relative Humidity</t>
  </si>
  <si>
    <t>612.3 Universal Design Elements and NGBS Green+ UNIVERSAL DESIGN</t>
  </si>
  <si>
    <t>905.3 Enhanced Air Ventilations</t>
  </si>
  <si>
    <t>802.9 Water Treatment Devices</t>
  </si>
  <si>
    <t>505.10 Exercise and Recreational Space</t>
  </si>
  <si>
    <t>505.10 (c) Active Play/ Recreation areas are illuminated at night and 705.2.1.2 Exterior Lighting</t>
  </si>
  <si>
    <t>902.1 Spot Ventilation and 902.2 Building Ventilation Systems</t>
  </si>
  <si>
    <t>501.2 Multi-Modal Transportation, 505.4 Mixed-Use Development, 505.10 Exercise and Recreational Space</t>
  </si>
  <si>
    <t>403.5 Stormwater Management</t>
  </si>
  <si>
    <t xml:space="preserve">403.4 Soil Disturbance and Erosion </t>
  </si>
  <si>
    <t>403.10 Existing and Recycled Materials</t>
  </si>
  <si>
    <t>403.11 Demolition of Existing Building</t>
  </si>
  <si>
    <t>401.3 Brownfield Site</t>
  </si>
  <si>
    <t>404.4 Wildlife Habitat</t>
  </si>
  <si>
    <t>403.12 Environmentally Sensitive Areas</t>
  </si>
  <si>
    <t>405.6 Multi-Modal Transportation</t>
  </si>
  <si>
    <t>11.503.7 (2) Environmentally Sensitive Areas</t>
  </si>
  <si>
    <t>11.503.4 Stormwater Management</t>
  </si>
  <si>
    <t>11.501.2 Multi-Modal Transportation</t>
  </si>
  <si>
    <t>11.503.1 Natural Resources, 11.503.6 Wildlife Habitat and 11.503.7 (2) Environmentally Sensitive Areas</t>
  </si>
  <si>
    <t>11.706.1 Energy Consumption Control</t>
  </si>
  <si>
    <t>11.608.1 Resource-Efficient Materials and 11.609.1 Regional Materials</t>
  </si>
  <si>
    <t>11.706.2 Renewable Energy Service Plan</t>
  </si>
  <si>
    <t>11.605.2 Construction Waste Management Plan</t>
  </si>
  <si>
    <t>11.605.3 (a) On-Site Recycling</t>
  </si>
  <si>
    <t>11.504.3 Soil Disturbance and Erosion Implementation</t>
  </si>
  <si>
    <t>11.606.2 Wood-Based Products</t>
  </si>
  <si>
    <t>11.604.1 Recycled-Content Building Materials</t>
  </si>
  <si>
    <t>11.503.4 Stormwater Management and 503.1 Natural Resources</t>
  </si>
  <si>
    <t>11.706.14 Third Party Utility Benchmarking</t>
  </si>
  <si>
    <t>11.706.5 On-Site Renewable Energy System</t>
  </si>
  <si>
    <t>11.802.6.3 Drip Irrigation and 11.802.6.4 (1) Smart Irrigation Controller</t>
  </si>
  <si>
    <t>11.503.5 (1), (4), (5) Landscape Plan</t>
  </si>
  <si>
    <t>11.802.2  Water-Conserving Appliances</t>
  </si>
  <si>
    <t>11.803.3 Automatic Leak Detection and Control Devices</t>
  </si>
  <si>
    <t>11.803.6 Advanced Wastewater Treatment System</t>
  </si>
  <si>
    <t>11.802.5.3 Self-Closing Valve, Motion Sensor, Metering or Pedal Activated Faucet</t>
  </si>
  <si>
    <t>11.803.1 Reclaimed, Grey or Recycled Water and 11.802.7 Rainwater Collection and Distribution</t>
  </si>
  <si>
    <t>11.802.3 Water Usage Metering</t>
  </si>
  <si>
    <t>11.1002.2 (5) Operations Manual</t>
  </si>
  <si>
    <t>11.605.1 Hazardous Waste</t>
  </si>
  <si>
    <t>11.905.4 Sound Barrier</t>
  </si>
  <si>
    <t>11.802.9 Water Treatment Devices</t>
  </si>
  <si>
    <t>11.902.1 Spot Ventilation and 11.902.2 Building Ventilation Systems</t>
  </si>
  <si>
    <t>11.905.3 Enhanced Air Ventilations</t>
  </si>
  <si>
    <t>11.612.3 Universal Design Elements and NGBS Green+ UNIVERSAL DESIGN</t>
  </si>
  <si>
    <t>11.505.10 (c) Active Play/ Recreation areas are illuminated at night and 11.705.2.1.2 Exterior lighting</t>
  </si>
  <si>
    <t>11.905.1 Humidity Monitoring System and 11.903.3 Relative Humidity</t>
  </si>
  <si>
    <t>11.703.2.5 Fenestration and 11.703.7.2 Window Shading and 11.705.2.2 TDDs and Skylights</t>
  </si>
  <si>
    <t>11.606.1 Biobased Products; 11.505.2 Heat Island Mitigation; 11.505.5 Community Garden</t>
  </si>
  <si>
    <t>11.501.2 Multi-Modal Transportation, 11.505.4 Mixed-Use Development, 11.505.10 Exercise and Recreational Space</t>
  </si>
  <si>
    <t>607.1 Recycling and Composting</t>
  </si>
  <si>
    <t>11.607.1 Recycling and Composting</t>
  </si>
  <si>
    <r>
      <t xml:space="preserve">1001.2 Training of Initial Homeowners </t>
    </r>
    <r>
      <rPr>
        <u/>
        <sz val="11"/>
        <rFont val="Calibri"/>
        <family val="2"/>
        <scheme val="minor"/>
      </rPr>
      <t>OR</t>
    </r>
    <r>
      <rPr>
        <sz val="11"/>
        <rFont val="Calibri"/>
        <family val="2"/>
        <scheme val="minor"/>
      </rPr>
      <t xml:space="preserve"> 1002.6 Training of Multifamily Occupants</t>
    </r>
  </si>
  <si>
    <t>11.705.5.1 HVAC Design and Installation and 11.705.6.1 Installation and Performance Verification</t>
  </si>
  <si>
    <t>11.802.6.5 Commissioning and Water Use for Irrigation Systems</t>
  </si>
  <si>
    <t>11.612.3(9) Universal Design and 11.705.2.1 Lighting controls</t>
  </si>
  <si>
    <t>11.501.2 (3, 4, 5, 6) Multi-Modal Transportation and 11.505.10 Recreational space</t>
  </si>
  <si>
    <t>11.606.3 Manufacturing Energy and 11.610 Life Cycle Assessment</t>
  </si>
  <si>
    <t>11.612.3(9) Universal Design, 11.705.2.1 Lighting Controls and 11.706.1 Energy Consumption Controls</t>
  </si>
  <si>
    <t>11.703.7.3 Passive Cooling Design and 11.703.7.4 Passive Solar Heating Design</t>
  </si>
  <si>
    <t>706.2 Renewable Energy Service Plan and 706.5 On-site renewable energy system</t>
  </si>
  <si>
    <t>606.3 Manufacturing Energy and 610 Life Cycle Assessment</t>
  </si>
  <si>
    <t>703.7.3 Passive Cooling Design and 703.7.4 Passive Solar Heating Design</t>
  </si>
  <si>
    <t>802.6.5 Commissioning and Water Use Reduction for Irrigation Systems</t>
  </si>
  <si>
    <t>705.5.1 HVAC Design and Installation and 705.6.1 Installation and Performance Verification</t>
  </si>
  <si>
    <t>612.3(9) Universal Design and 705.2.1 Lighting Controls</t>
  </si>
  <si>
    <t>1201.4 Regionally Appropriate Vegetation</t>
  </si>
  <si>
    <t xml:space="preserve">1204 Water Efficiency </t>
  </si>
  <si>
    <t>1203.10 Energy Performance Pathway, 1203.11 Energy Prescriptive Pathway, 1203.15.1 ERI Target Compliance</t>
  </si>
  <si>
    <t>1203.10 Energy Performance Pathway and 1203.15.1 ERI Target Compliance</t>
  </si>
  <si>
    <t>1203.12 Space Heating and Cooling and Water Heating System Efficiencies</t>
  </si>
  <si>
    <t>1203.10 Energy Performance Pathway</t>
  </si>
  <si>
    <t>1203.4 Radiant and Hydronic Space Heating or 1203.12 Space Heating and Cooling and Water Heating System Efficiencies</t>
  </si>
  <si>
    <t>1205.8 Whole Dwelling Ventilation</t>
  </si>
  <si>
    <t>1204.1 Lavatory Faucets and 1204.3 Water Closets and 1204.4 Alternative Compliance Path (WRI)</t>
  </si>
  <si>
    <t>1204.3 Irrigation Systems and 1204.4 Alternative Compliance Path (WRI)</t>
  </si>
  <si>
    <t>1204.3 (1) Irrigation Systems  and 1204.4 Alternative Compliance Path (WRI)</t>
  </si>
  <si>
    <t>1204.1 Lavatory Faucets, 1204.3 Water Closets and 1204.4 Alternative Compliance Path (WRI)</t>
  </si>
  <si>
    <t>1205.7 Local Ventilation and 1205.8 Whole Dwelling Ventilation</t>
  </si>
  <si>
    <t>1206.1 Homeowner’s Manual and 1206.2 Training of Initial Homeowners</t>
  </si>
  <si>
    <t>NGBS Green Certified Products</t>
  </si>
  <si>
    <t>505.2 Heat Island Mitigation</t>
  </si>
  <si>
    <t>CertainTeed Flintlastic® CoolStar® - GMS, GTA, GTA-FR, GTS-FR, FR-P, Premium FR-P, SA Cap, SA Cap FR</t>
  </si>
  <si>
    <t>CertainTeed Landmark Solaris Shingles--Crystal Gray</t>
  </si>
  <si>
    <t>604.1 Recycled-Content Building Materials</t>
  </si>
  <si>
    <t>CertainTeed CedarBoards Insulated Siding</t>
  </si>
  <si>
    <t>CertainTeed InsulPure™ Batt &amp; Roll Fiberglass Insulation</t>
  </si>
  <si>
    <t>CertainTeed M2Tech and Easi-Lite Gypsum Board Products</t>
  </si>
  <si>
    <t>CertainTeed Metal Building Insulation</t>
  </si>
  <si>
    <t>CertainTeed Northern White Fibre Glass Blowing Insulation</t>
  </si>
  <si>
    <t>CertainTeed Premium Blowing Wool Insulation - InsulSafe® SP, OPTIMA®, TrueComfort®, InsulSafe® XC</t>
  </si>
  <si>
    <t>CertainTeed Rigid Liner Board with ToughGard Facing</t>
  </si>
  <si>
    <t>CertainTeed SoftTouch Duct Wrap (Unfaced, FSK, PSK)</t>
  </si>
  <si>
    <t>CertainTeed Sustainable Insulation™ Batt &amp; Roll Insulation</t>
  </si>
  <si>
    <t>CertainTeed TrueComfort® Canada</t>
  </si>
  <si>
    <t>CertainTeed Universal Blanket, Commercial Board (FSK, ASJ, WMP Faced, Unfaced), OEM Board, High Temperature Blanket, AcoustaBlanket Black</t>
  </si>
  <si>
    <t>CertainTeed WinterGuard® Granular Waterproofing Shingle Underlayment</t>
  </si>
  <si>
    <t>Revolution Construction Poly Sheeting</t>
  </si>
  <si>
    <t>Rollex Aluminum Drip Edge</t>
  </si>
  <si>
    <t>Rollex Aluminum Gutter &amp; Downspout Systems (Sectional &amp; Seamless)</t>
  </si>
  <si>
    <t>Rollex Aluminum Siding, Soffit,  Fascia, Accessories and Trim Coil</t>
  </si>
  <si>
    <t>Rollex Steel Siding</t>
  </si>
  <si>
    <t>SmartBase Hybrid - Recycled Paving Sub-base and Engineered Materials</t>
  </si>
  <si>
    <t>Style Crest HOMEX™ Siding and Soffit</t>
  </si>
  <si>
    <t>Style Crest RMC Siding™ and Soffit</t>
  </si>
  <si>
    <t>Style Crest Specialty Siding and Soffit</t>
  </si>
  <si>
    <t>Boise Cascade Versa-Rim® Rimboard</t>
  </si>
  <si>
    <t>Patriot Timber Family of Panel Products</t>
  </si>
  <si>
    <t>Patriot Timber Products - IronPly® Premium Underlayment</t>
  </si>
  <si>
    <t>Patriot Timber Products - PatriotBead® Plywood Beadboard</t>
  </si>
  <si>
    <t>Patriot Timber Products - RevBead® Reversible Plywood Beadboard</t>
  </si>
  <si>
    <t>Patriot Timber Products - RevolutionPly®</t>
  </si>
  <si>
    <t>Patriot Timber Products - RightPly™ Plywood</t>
  </si>
  <si>
    <t>Patriot Timber Products - SurePly® Premium Underlayment</t>
  </si>
  <si>
    <t>BamCore Prime Wall System</t>
  </si>
  <si>
    <t>Nordic I-Joists</t>
  </si>
  <si>
    <t>Nordic Lam Products</t>
  </si>
  <si>
    <t>Weyerhaeuser Flooring and Sheathing--Edge(TM), Edge Gold(TM), Radiant Barrier</t>
  </si>
  <si>
    <t>Weyerhaeuser Joists--Trus Joist® TimberStrand® LSL, Trus Joist® Parallam® PSL, Microllam® LVL</t>
  </si>
  <si>
    <t>Weyerhaeuser Lumber-Framer Series®, Green Stud, Premium™ Joist</t>
  </si>
  <si>
    <t>Weyerhaeuser Trus Joist® StrandGuard® TimberStrand LSL</t>
  </si>
  <si>
    <t>Weyerhaeuser Trus Joist® TJI® Joist</t>
  </si>
  <si>
    <t>Boise Cascade AJS® I-Joists</t>
  </si>
  <si>
    <t>Boise Cascade BCI® Joists</t>
  </si>
  <si>
    <t>Boise Cascade Versa-Lam®/Versa-Stud® Laminated Veneer Lumber</t>
  </si>
  <si>
    <t>606.2 (1) Wood-Based Products</t>
  </si>
  <si>
    <t>Nordic X-Lam Products</t>
  </si>
  <si>
    <t xml:space="preserve"> 606.3 Manufacturing energy</t>
  </si>
  <si>
    <t>CertainTeed Membrain Continuous Air Barrier and Smart Vapor Retarder</t>
  </si>
  <si>
    <t>610.1.2.1 Product LCA</t>
  </si>
  <si>
    <t>CertainTeed and Vytec Vinyl Siding and Soffit</t>
  </si>
  <si>
    <t>CertainTeed Cedar Impressions</t>
  </si>
  <si>
    <t>CertainTeed Restoration Millwork</t>
  </si>
  <si>
    <t>Koppers MicroPro® Wood Preservation Technology</t>
  </si>
  <si>
    <t>Corzan® Piping Systems</t>
  </si>
  <si>
    <t>FlowGuard® Gold Pipe &amp; Fittings</t>
  </si>
  <si>
    <t>611.1.2 Product Specific Declaration</t>
  </si>
  <si>
    <t>Koppers Hi-bor/Advance Guard Wood Preservative Technology</t>
  </si>
  <si>
    <t>Timberlake Kitchen &amp; Bathroom Cabinetry</t>
  </si>
  <si>
    <t>Corian® Quartz</t>
  </si>
  <si>
    <t>Corian® Solid Surface</t>
  </si>
  <si>
    <t>901.11 Insulation</t>
  </si>
  <si>
    <t>CertainTeed CertaSeal</t>
  </si>
  <si>
    <t>CertainTeed ToughGard® Rotary Duct Liner</t>
  </si>
  <si>
    <t>Panasonic Energy Recovery Ventilator; Intelli-balance 100, FV-10VEC1, FV10VE1</t>
  </si>
  <si>
    <t>Panasonic Energy-Recovery Ventilator; WhisperComfort FV-04VE1</t>
  </si>
  <si>
    <t>Panasonic Exhaust Ventilation Fan. Whisper ValueDC FV-0510VSC1, FV0510VSCL1</t>
  </si>
  <si>
    <t>Panasonic Exhaust Ventilation Fan. Whisper ValueDC FV-0810VSS1, FV0510VS1, FV-0510VSL1, FV-0810VSSL1</t>
  </si>
  <si>
    <t>Panasonic Exhaust Ventilation Fan; Whisper Ceiling DC, FV-0511VQ1, FV-115VQ1, FV-0511VQL1, FV1115VQL1, FV-20VQ3, FV-30VQ3</t>
  </si>
  <si>
    <t>Panasonic Exhaust Ventilation Fan; Whisper FITEZDC FV-0511VFC1</t>
  </si>
  <si>
    <t>IW25-4 IN Wall/ On Wall Dehumidifier with Bi-Polar Ion Generator</t>
  </si>
  <si>
    <t>IW25-4 IN Wall Dehumidifier with Bi-Polar Ion Generator</t>
  </si>
  <si>
    <t>902.2 Building Ventilation Systems</t>
  </si>
  <si>
    <t>606.1 Biobased Products</t>
  </si>
  <si>
    <t xml:space="preserve">606.1 (1) </t>
  </si>
  <si>
    <t xml:space="preserve">606.1 (1-3) </t>
  </si>
  <si>
    <t xml:space="preserve">606.1 (2) </t>
  </si>
  <si>
    <t xml:space="preserve">606.2 (1) </t>
  </si>
  <si>
    <t xml:space="preserve">606.2 (2) </t>
  </si>
  <si>
    <t>See 610 List</t>
  </si>
  <si>
    <t>See 611.1 List</t>
  </si>
  <si>
    <t>See 609.1 List</t>
  </si>
  <si>
    <t>See 604 List</t>
  </si>
  <si>
    <t>See 606.2 List</t>
  </si>
  <si>
    <t>See 902 List</t>
  </si>
  <si>
    <t>See 903.3 List</t>
  </si>
  <si>
    <t>See 505.2 List</t>
  </si>
  <si>
    <t>See 606.1 List</t>
  </si>
  <si>
    <t>901.5 (2) Cabinets</t>
  </si>
  <si>
    <t>901.8 Wall Covering</t>
  </si>
  <si>
    <t>901.4 (1) Wood Materials</t>
  </si>
  <si>
    <t>903.3 (1) Relative Humidity</t>
  </si>
  <si>
    <t>See 606.3 List</t>
  </si>
  <si>
    <t>See 901.4 List</t>
  </si>
  <si>
    <t>See 901.5 List</t>
  </si>
  <si>
    <t>See 901.8 List</t>
  </si>
  <si>
    <t>See 901.11 List</t>
  </si>
  <si>
    <r>
      <rPr>
        <u/>
        <sz val="11"/>
        <color theme="1"/>
        <rFont val="Calibri"/>
        <family val="2"/>
        <scheme val="minor"/>
      </rPr>
      <t>Column A</t>
    </r>
    <r>
      <rPr>
        <b/>
        <sz val="11"/>
        <color theme="1"/>
        <rFont val="Calibri"/>
        <family val="2"/>
        <scheme val="minor"/>
      </rPr>
      <t>:</t>
    </r>
    <r>
      <rPr>
        <sz val="11"/>
        <color theme="1"/>
        <rFont val="Calibri"/>
        <family val="2"/>
        <scheme val="minor"/>
      </rPr>
      <t xml:space="preserve"> applicable GRESB indicators from the "Development" section; all answer options for the indicator are listed
</t>
    </r>
    <r>
      <rPr>
        <u/>
        <sz val="11"/>
        <color theme="1"/>
        <rFont val="Calibri"/>
        <family val="2"/>
        <scheme val="minor"/>
      </rPr>
      <t>Column B:</t>
    </r>
    <r>
      <rPr>
        <sz val="11"/>
        <color theme="1"/>
        <rFont val="Calibri"/>
        <family val="2"/>
        <scheme val="minor"/>
      </rPr>
      <t xml:space="preserve"> the checkmark icon in this column indicates that there is an alignment between the GRESB indicator and NGBS practice(s)
If there is no checkmark icon in Column B, that means there is no NGBS practice that fulfills that GRESB answer option
</t>
    </r>
    <r>
      <rPr>
        <u/>
        <sz val="11"/>
        <color theme="1"/>
        <rFont val="Calibri"/>
        <family val="2"/>
        <scheme val="minor"/>
      </rPr>
      <t>Column C:</t>
    </r>
    <r>
      <rPr>
        <b/>
        <sz val="11"/>
        <color theme="1"/>
        <rFont val="Calibri"/>
        <family val="2"/>
        <scheme val="minor"/>
      </rPr>
      <t xml:space="preserve"> </t>
    </r>
    <r>
      <rPr>
        <sz val="11"/>
        <color theme="1"/>
        <rFont val="Calibri"/>
        <family val="2"/>
        <scheme val="minor"/>
      </rPr>
      <t xml:space="preserve">applicable 2020 NGBS practice or certification
</t>
    </r>
    <r>
      <rPr>
        <u/>
        <sz val="11"/>
        <color theme="1"/>
        <rFont val="Calibri"/>
        <family val="2"/>
        <scheme val="minor"/>
      </rPr>
      <t>NGBS Alignment with indicator:</t>
    </r>
    <r>
      <rPr>
        <b/>
        <sz val="11"/>
        <color theme="1"/>
        <rFont val="Calibri"/>
        <family val="2"/>
        <scheme val="minor"/>
      </rPr>
      <t xml:space="preserve"> </t>
    </r>
    <r>
      <rPr>
        <sz val="11"/>
        <color theme="1"/>
        <rFont val="Calibri"/>
        <family val="2"/>
        <scheme val="minor"/>
      </rPr>
      <t>this row shows the percentage of answers in the GRESB indicator that are fulfilled by an NGBS Green practice or NGBS Green+ Certification</t>
    </r>
  </si>
  <si>
    <t>901.4 Wood Materials, 901.5 Cabinets, 901.7 Floor Materials, 901.8 Wall Coverings, 901.9 Interior Architectural Coatings, 901.10 Interior Adhesives and Sealants, 901.11 Insulation, 901.12 Furniture and Furnishings</t>
  </si>
  <si>
    <t>2020 NGBS Existing Building Practice and NGBS Green+ Certification</t>
  </si>
  <si>
    <t>11.901.4 Wood Materials, 11.901.5 Cabinets, 11.901.7 Floor Materials, 11.901.8 Wall Coverings, 11.901.9 Interior Architectural coatings, 11.901.10 Interior Adhesives and Sealants, 11.901.11 Insulation, 11.901.12 Furniture and Furnishings</t>
  </si>
  <si>
    <t>11.801, 11.802 Water Efficiency</t>
  </si>
  <si>
    <r>
      <t xml:space="preserve">11.1001.2 Training of Initial Homeowners </t>
    </r>
    <r>
      <rPr>
        <u/>
        <sz val="11"/>
        <rFont val="Calibri"/>
        <family val="2"/>
        <scheme val="minor"/>
      </rPr>
      <t>OR</t>
    </r>
    <r>
      <rPr>
        <sz val="11"/>
        <rFont val="Calibri"/>
        <family val="2"/>
        <scheme val="minor"/>
      </rPr>
      <t xml:space="preserve"> 11.1002.6 Training of Multifamily Occupants</t>
    </r>
  </si>
  <si>
    <t>NGBS Green Certification - Certified</t>
  </si>
  <si>
    <t>NGBS Existing Buildings</t>
  </si>
  <si>
    <t>NGBS Single-Family Certified</t>
  </si>
  <si>
    <t xml:space="preserve">Scoring Potential with NGBS </t>
  </si>
  <si>
    <t>Meets total scoring potential</t>
  </si>
  <si>
    <t>Full points will only be achieved if the full portfolio receives certification</t>
  </si>
  <si>
    <t>Points will only be achieved if the full portfolio receives certification</t>
  </si>
  <si>
    <r>
      <rPr>
        <u/>
        <sz val="11"/>
        <color theme="1"/>
        <rFont val="Calibri"/>
        <family val="2"/>
        <scheme val="minor"/>
      </rPr>
      <t>NGBS New Construction</t>
    </r>
    <r>
      <rPr>
        <b/>
        <sz val="11"/>
        <color theme="1"/>
        <rFont val="Calibri"/>
        <family val="2"/>
        <scheme val="minor"/>
      </rPr>
      <t>:</t>
    </r>
    <r>
      <rPr>
        <sz val="11"/>
        <color theme="1"/>
        <rFont val="Calibri"/>
        <family val="2"/>
        <scheme val="minor"/>
      </rPr>
      <t xml:space="preserve"> shows the specific GRESB indicators that the 2020 NGBS New Construction Practices and NGBS Green+ certifications would fulfill
</t>
    </r>
    <r>
      <rPr>
        <u/>
        <sz val="11"/>
        <color theme="1"/>
        <rFont val="Calibri"/>
        <family val="2"/>
        <scheme val="minor"/>
      </rPr>
      <t>NGBS Land Development:</t>
    </r>
    <r>
      <rPr>
        <b/>
        <sz val="11"/>
        <color theme="1"/>
        <rFont val="Calibri"/>
        <family val="2"/>
        <scheme val="minor"/>
      </rPr>
      <t xml:space="preserve"> </t>
    </r>
    <r>
      <rPr>
        <sz val="11"/>
        <color theme="1"/>
        <rFont val="Calibri"/>
        <family val="2"/>
        <scheme val="minor"/>
      </rPr>
      <t xml:space="preserve">shows the specific GRESB indicators that the NGBS Land Development Certification (stand-alone) would fulfill
</t>
    </r>
    <r>
      <rPr>
        <u/>
        <sz val="11"/>
        <color theme="1"/>
        <rFont val="Calibri"/>
        <family val="2"/>
        <scheme val="minor"/>
      </rPr>
      <t>NGBS Existing Building:</t>
    </r>
    <r>
      <rPr>
        <sz val="11"/>
        <color theme="1"/>
        <rFont val="Calibri"/>
        <family val="2"/>
        <scheme val="minor"/>
      </rPr>
      <t xml:space="preserve"> shows the specific GRESB indicators that the 2020 NGBS Existing Buildings practices and NGBS Green+ certifications would fulfill
</t>
    </r>
    <r>
      <rPr>
        <u/>
        <sz val="11"/>
        <color theme="1"/>
        <rFont val="Calibri"/>
        <family val="2"/>
        <scheme val="minor"/>
      </rPr>
      <t>NGBS Certified Path:</t>
    </r>
    <r>
      <rPr>
        <b/>
        <sz val="11"/>
        <color theme="1"/>
        <rFont val="Calibri"/>
        <family val="2"/>
        <scheme val="minor"/>
      </rPr>
      <t xml:space="preserve"> </t>
    </r>
    <r>
      <rPr>
        <sz val="11"/>
        <color theme="1"/>
        <rFont val="Calibri"/>
        <family val="2"/>
        <scheme val="minor"/>
      </rPr>
      <t xml:space="preserve">shows the specific GRESB indicators that the NGBS Certified Path fulfills
</t>
    </r>
    <r>
      <rPr>
        <u/>
        <sz val="11"/>
        <color theme="1"/>
        <rFont val="Calibri"/>
        <family val="2"/>
        <scheme val="minor"/>
      </rPr>
      <t xml:space="preserve">Point Calculator: </t>
    </r>
    <r>
      <rPr>
        <sz val="11"/>
        <color theme="1"/>
        <rFont val="Calibri"/>
        <family val="2"/>
        <scheme val="minor"/>
      </rPr>
      <t xml:space="preserve">this tab has 4 different charts for each of the NGBS Green Certifications; it shows the potential GRESB points that can be met for each indicator, if ALL of the NGBS Green practices/ certifications listed in the crosswalk are met. The note tab provides an explanation if the total point maximum is not met for the GRESB indicator 
</t>
    </r>
    <r>
      <rPr>
        <u/>
        <sz val="11"/>
        <color theme="1"/>
        <rFont val="Calibri"/>
        <family val="2"/>
        <scheme val="minor"/>
      </rPr>
      <t>Green Certified Products:</t>
    </r>
    <r>
      <rPr>
        <sz val="11"/>
        <color theme="1"/>
        <rFont val="Calibri"/>
        <family val="2"/>
        <scheme val="minor"/>
      </rPr>
      <t xml:space="preserve"> this tab lists products certified under the 2020 NGBS practices listed in the GRESB Crosswalk; GRESB indicators may be fulfilled by using the corresponding products across the company's portfolio</t>
    </r>
  </si>
  <si>
    <t>DEN2.2 Net zero carbon design and standards</t>
  </si>
  <si>
    <t>Does the entity’s portfolio include any buildings designed to meet net zero carbon?</t>
  </si>
  <si>
    <t>The entity’s definition of “net zero carbon” includes:</t>
  </si>
  <si>
    <t>The entity uses net zero carbon code/standard:</t>
  </si>
  <si>
    <t>◊Net zero carbon - construction</t>
  </si>
  <si>
    <t>◊Net zero carbon - operational energy</t>
  </si>
  <si>
    <t>◊Other: ____________</t>
  </si>
  <si>
    <t>◊National/local green building council standard</t>
  </si>
  <si>
    <t>◊International standard</t>
  </si>
  <si>
    <t xml:space="preserve">NGBS Alignment with indicator DEN2.2 </t>
  </si>
  <si>
    <t>◊National/local government standard</t>
  </si>
  <si>
    <t>NGBS Green+ NET ZERO ENERGY</t>
  </si>
  <si>
    <r>
      <rPr>
        <b/>
        <sz val="11"/>
        <color theme="1"/>
        <rFont val="Calibri"/>
        <family val="2"/>
        <scheme val="minor"/>
      </rPr>
      <t>DEN2.2</t>
    </r>
    <r>
      <rPr>
        <sz val="11"/>
        <color theme="1"/>
        <rFont val="Calibri"/>
        <family val="2"/>
        <scheme val="minor"/>
      </rPr>
      <t xml:space="preserve"> Net zero carbon design and standards</t>
    </r>
  </si>
  <si>
    <t xml:space="preserve">This document shows the overlap between the 2020 NGBS and the 2023 GRESB Real Estate Assessment. This crosswalk provides an outline of the 2023 GRESB Real Estate Assessment indicators that can be met by specific NGBS practices across the four different scoring paths: New Construction, Land Development, Existing Buildings, and Single-Family Certified. This document serves as a guide for those interested in understanding how NGBS Green certification can bolster GRESB scoring and rankings. This Crosswalk ONLY analyzes the "Development" section of the GRESB Real Estate Assessment, as it is the most relevant section to the NGBS Green program. </t>
  </si>
  <si>
    <t>2023 GRESB Real Estate Reference Guide</t>
  </si>
  <si>
    <t>2023 GRESB Real Estate Standard List of Changes Summary Table</t>
  </si>
  <si>
    <t>Revised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</si>
</sst>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1"/>
      <color theme="1"/>
      <name val="Calibri"/>
      <family val="2"/>
      <scheme val="minor"/>
    </font>
    <font>
      <b/>
      <sz val="11"/>
      <color theme="1"/>
      <name val="Calibri"/>
      <family val="2"/>
      <scheme val="minor"/>
    </font>
    <font>
      <b/>
      <sz val="16"/>
      <color theme="0"/>
      <name val="Calibri"/>
      <family val="2"/>
      <scheme val="minor"/>
    </font>
    <font>
      <sz val="11"/>
      <color theme="1" tint="0.34998626667073579"/>
      <name val="Calibri"/>
      <family val="2"/>
      <scheme val="minor"/>
    </font>
    <font>
      <sz val="11"/>
      <name val="Calibri"/>
      <family val="2"/>
      <scheme val="minor"/>
    </font>
    <font>
      <i/>
      <sz val="11"/>
      <name val="Calibri"/>
      <family val="2"/>
      <scheme val="minor"/>
    </font>
    <font>
      <sz val="11"/>
      <color theme="1"/>
      <name val="Calibri"/>
      <family val="2"/>
      <scheme val="minor"/>
    </font>
    <font>
      <sz val="18"/>
      <color theme="3"/>
      <name val="Calibri Light"/>
      <family val="2"/>
      <scheme val="major"/>
    </font>
    <font>
      <b/>
      <sz val="20"/>
      <color theme="1"/>
      <name val="Calibri"/>
      <family val="2"/>
      <scheme val="minor"/>
    </font>
    <font>
      <i/>
      <sz val="11"/>
      <color theme="1"/>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
      <u/>
      <sz val="10"/>
      <color theme="10"/>
      <name val="Calibri"/>
      <family val="2"/>
      <scheme val="minor"/>
    </font>
    <font>
      <sz val="11"/>
      <color theme="0" tint="-0.499984740745262"/>
      <name val="Calibri"/>
      <family val="2"/>
      <scheme val="minor"/>
    </font>
    <font>
      <b/>
      <sz val="14"/>
      <color theme="0"/>
      <name val="Calibri"/>
      <family val="2"/>
      <scheme val="minor"/>
    </font>
    <font>
      <b/>
      <sz val="22"/>
      <color theme="1"/>
      <name val="Calibri"/>
      <family val="2"/>
      <scheme val="minor"/>
    </font>
    <font>
      <sz val="22"/>
      <color theme="1"/>
      <name val="Calibri"/>
      <family val="2"/>
      <scheme val="minor"/>
    </font>
    <font>
      <u/>
      <sz val="22"/>
      <color theme="1"/>
      <name val="Calibri"/>
      <family val="2"/>
      <scheme val="minor"/>
    </font>
    <font>
      <sz val="18"/>
      <color theme="9" tint="-0.249977111117893"/>
      <name val="Calibri"/>
      <family val="2"/>
      <scheme val="minor"/>
    </font>
    <font>
      <i/>
      <sz val="11"/>
      <color theme="1" tint="0.34998626667073579"/>
      <name val="Calibri"/>
      <family val="2"/>
      <scheme val="minor"/>
    </font>
    <font>
      <b/>
      <sz val="18"/>
      <color rgb="FF002060"/>
      <name val="Calibri"/>
      <family val="2"/>
      <scheme val="minor"/>
    </font>
    <font>
      <u/>
      <sz val="11"/>
      <name val="Calibri"/>
      <family val="2"/>
      <scheme val="minor"/>
    </font>
    <font>
      <sz val="8"/>
      <name val="Calibri"/>
      <family val="2"/>
      <scheme val="minor"/>
    </font>
    <font>
      <sz val="10"/>
      <color indexed="8"/>
      <name val="Arial"/>
      <family val="2"/>
    </font>
    <font>
      <b/>
      <sz val="12"/>
      <color theme="1"/>
      <name val="Calibri"/>
      <family val="2"/>
      <scheme val="minor"/>
    </font>
    <font>
      <b/>
      <sz val="12"/>
      <color indexed="8"/>
      <name val="Calibri"/>
      <family val="2"/>
    </font>
    <font>
      <b/>
      <sz val="12"/>
      <name val="Calibri"/>
      <family val="2"/>
      <scheme val="minor"/>
    </font>
    <font>
      <sz val="10"/>
      <color theme="1"/>
      <name val="Calibri"/>
      <family val="2"/>
      <scheme val="minor"/>
    </font>
    <font>
      <b/>
      <sz val="16"/>
      <color theme="9" tint="-0.499984740745262"/>
      <name val="Calibri"/>
      <family val="2"/>
      <scheme val="minor"/>
    </font>
    <font>
      <b/>
      <sz val="16"/>
      <color theme="0"/>
      <name val="Calibri"/>
      <family val="2"/>
    </font>
    <font>
      <u/>
      <sz val="11"/>
      <color rgb="FF0070C0"/>
      <name val="Calibri"/>
      <family val="2"/>
      <scheme val="minor"/>
    </font>
    <font>
      <b/>
      <sz val="11"/>
      <color rgb="FF333333"/>
      <name val="Calibri"/>
      <family val="2"/>
      <scheme val="minor"/>
    </font>
    <font>
      <i/>
      <sz val="11"/>
      <color rgb="FF333333"/>
      <name val="Calibri"/>
      <family val="2"/>
      <scheme val="minor"/>
    </font>
    <font>
      <sz val="11"/>
      <color rgb="FF333333"/>
      <name val="Calibri"/>
      <family val="2"/>
      <scheme val="minor"/>
    </font>
    <font>
      <u/>
      <sz val="10"/>
      <color rgb="FF0070C0"/>
      <name val="Calibri"/>
      <family val="2"/>
      <scheme val="minor"/>
    </font>
    <font>
      <b/>
      <sz val="1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5"/>
      </patternFill>
    </fill>
    <fill>
      <patternFill patternType="solid">
        <fgColor theme="9" tint="0.39997558519241921"/>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499984740745262"/>
        <bgColor indexed="0"/>
      </patternFill>
    </fill>
  </fills>
  <borders count="26">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indexed="64"/>
      </left>
      <right style="thin">
        <color indexed="64"/>
      </right>
      <top style="thin">
        <color indexed="64"/>
      </top>
      <bottom style="thin">
        <color indexed="64"/>
      </bottom>
      <diagonal/>
    </border>
    <border>
      <left/>
      <right/>
      <top/>
      <bottom style="medium">
        <color theme="9"/>
      </bottom>
      <diagonal/>
    </border>
    <border>
      <left style="medium">
        <color theme="9"/>
      </left>
      <right/>
      <top style="medium">
        <color theme="9"/>
      </top>
      <bottom/>
      <diagonal/>
    </border>
    <border>
      <left/>
      <right/>
      <top style="medium">
        <color theme="9"/>
      </top>
      <bottom/>
      <diagonal/>
    </border>
    <border>
      <left style="thin">
        <color indexed="64"/>
      </left>
      <right style="thin">
        <color indexed="64"/>
      </right>
      <top style="thin">
        <color indexed="64"/>
      </top>
      <bottom/>
      <diagonal/>
    </border>
    <border>
      <left/>
      <right style="thin">
        <color rgb="FF002060"/>
      </right>
      <top style="thin">
        <color rgb="FF002060"/>
      </top>
      <bottom style="thin">
        <color rgb="FF00206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indexed="64"/>
      </bottom>
      <diagonal/>
    </border>
  </borders>
  <cellStyleXfs count="6">
    <xf numFmtId="0" fontId="0" fillId="0" borderId="0"/>
    <xf numFmtId="0" fontId="7" fillId="0" borderId="0" applyNumberFormat="0" applyFill="0" applyBorder="0" applyAlignment="0" applyProtection="0"/>
    <xf numFmtId="0" fontId="6" fillId="7" borderId="0" applyNumberFormat="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25" fillId="0" borderId="0"/>
  </cellStyleXfs>
  <cellXfs count="141">
    <xf numFmtId="0" fontId="0" fillId="0" borderId="0" xfId="0"/>
    <xf numFmtId="0" fontId="0" fillId="0" borderId="0" xfId="0" applyAlignment="1">
      <alignment vertical="top"/>
    </xf>
    <xf numFmtId="0" fontId="3" fillId="0" borderId="0" xfId="0" applyFont="1"/>
    <xf numFmtId="0" fontId="2" fillId="4" borderId="0" xfId="0" applyFont="1" applyFill="1" applyAlignment="1">
      <alignment horizontal="center" vertical="center"/>
    </xf>
    <xf numFmtId="0" fontId="2" fillId="3" borderId="0" xfId="0" applyFont="1" applyFill="1" applyAlignment="1">
      <alignment horizontal="center" vertical="center"/>
    </xf>
    <xf numFmtId="0" fontId="0" fillId="5" borderId="0" xfId="0" applyFill="1"/>
    <xf numFmtId="0" fontId="4" fillId="5" borderId="0" xfId="0" applyFont="1" applyFill="1" applyAlignment="1">
      <alignment horizontal="left" vertical="center" readingOrder="1"/>
    </xf>
    <xf numFmtId="0" fontId="0" fillId="2" borderId="0" xfId="0" applyFill="1"/>
    <xf numFmtId="0" fontId="0" fillId="2" borderId="0" xfId="0" applyFill="1" applyAlignment="1">
      <alignment wrapText="1"/>
    </xf>
    <xf numFmtId="0" fontId="0" fillId="5" borderId="0" xfId="0" applyFill="1" applyAlignment="1">
      <alignment vertical="center"/>
    </xf>
    <xf numFmtId="0" fontId="1" fillId="6" borderId="0" xfId="0" applyFont="1" applyFill="1"/>
    <xf numFmtId="0" fontId="3" fillId="2" borderId="0" xfId="0" applyFont="1" applyFill="1"/>
    <xf numFmtId="0" fontId="4" fillId="5" borderId="0" xfId="0" applyFont="1" applyFill="1"/>
    <xf numFmtId="0" fontId="5" fillId="2" borderId="0" xfId="0" applyFont="1" applyFill="1" applyAlignment="1">
      <alignment wrapText="1"/>
    </xf>
    <xf numFmtId="0" fontId="4" fillId="5" borderId="0" xfId="0" applyFont="1" applyFill="1" applyAlignment="1">
      <alignment horizontal="left" vertical="center" wrapText="1" readingOrder="1"/>
    </xf>
    <xf numFmtId="0" fontId="0" fillId="2" borderId="0" xfId="0" applyFill="1" applyAlignment="1">
      <alignment vertical="center"/>
    </xf>
    <xf numFmtId="0" fontId="8" fillId="0" borderId="0" xfId="2" applyFont="1" applyFill="1" applyBorder="1" applyAlignment="1">
      <alignment vertical="center"/>
    </xf>
    <xf numFmtId="0" fontId="9" fillId="2" borderId="0" xfId="0" applyFont="1" applyFill="1" applyAlignment="1">
      <alignment wrapText="1"/>
    </xf>
    <xf numFmtId="0" fontId="1" fillId="8" borderId="0" xfId="0" applyFont="1" applyFill="1"/>
    <xf numFmtId="0" fontId="13" fillId="9" borderId="0" xfId="0" applyFont="1" applyFill="1" applyAlignment="1">
      <alignment horizontal="right"/>
    </xf>
    <xf numFmtId="9" fontId="13" fillId="9" borderId="0" xfId="3" applyFont="1" applyFill="1" applyAlignment="1">
      <alignment horizontal="left"/>
    </xf>
    <xf numFmtId="0" fontId="0" fillId="9" borderId="0" xfId="0" applyFill="1"/>
    <xf numFmtId="0" fontId="12" fillId="9" borderId="0" xfId="0" applyFont="1" applyFill="1"/>
    <xf numFmtId="0" fontId="32" fillId="0" borderId="0" xfId="4" applyBorder="1" applyAlignment="1">
      <alignment horizontal="left" vertical="top"/>
    </xf>
    <xf numFmtId="0" fontId="14" fillId="0" borderId="0" xfId="4" applyFont="1" applyBorder="1" applyAlignment="1">
      <alignment horizontal="left" vertical="top"/>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center" vertical="center"/>
    </xf>
    <xf numFmtId="0" fontId="15" fillId="2" borderId="0" xfId="0" applyFont="1" applyFill="1" applyAlignment="1">
      <alignment wrapText="1"/>
    </xf>
    <xf numFmtId="0" fontId="4" fillId="2" borderId="0" xfId="0" applyFont="1" applyFill="1" applyAlignment="1">
      <alignment wrapText="1"/>
    </xf>
    <xf numFmtId="0" fontId="15" fillId="5" borderId="0" xfId="0" applyFont="1" applyFill="1" applyAlignment="1">
      <alignment vertical="center"/>
    </xf>
    <xf numFmtId="0" fontId="15" fillId="0" borderId="0" xfId="0" applyFont="1"/>
    <xf numFmtId="0" fontId="0" fillId="5" borderId="0" xfId="0" applyFill="1" applyAlignment="1">
      <alignment horizontal="left"/>
    </xf>
    <xf numFmtId="0" fontId="13" fillId="0" borderId="0" xfId="0" applyFont="1" applyAlignment="1">
      <alignment horizontal="right"/>
    </xf>
    <xf numFmtId="0" fontId="3" fillId="2" borderId="0" xfId="0" applyFont="1" applyFill="1" applyAlignment="1">
      <alignment vertical="center" wrapText="1"/>
    </xf>
    <xf numFmtId="0" fontId="0" fillId="2" borderId="0" xfId="0" applyFill="1" applyAlignment="1">
      <alignment vertical="center" wrapText="1"/>
    </xf>
    <xf numFmtId="0" fontId="0" fillId="5" borderId="0" xfId="0" applyFill="1" applyAlignment="1">
      <alignment vertical="center" wrapText="1"/>
    </xf>
    <xf numFmtId="0" fontId="0" fillId="2" borderId="3" xfId="0" applyFill="1" applyBorder="1"/>
    <xf numFmtId="0" fontId="0" fillId="2" borderId="3" xfId="0" applyFill="1" applyBorder="1" applyAlignment="1">
      <alignment horizontal="center"/>
    </xf>
    <xf numFmtId="0" fontId="0" fillId="2" borderId="3" xfId="0" applyFill="1" applyBorder="1" applyAlignment="1">
      <alignment horizontal="center" vertical="center"/>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2" fillId="0" borderId="0" xfId="0" applyFont="1" applyAlignment="1">
      <alignment vertical="center" textRotation="90"/>
    </xf>
    <xf numFmtId="0" fontId="0" fillId="0" borderId="4" xfId="0" applyBorder="1"/>
    <xf numFmtId="0" fontId="32" fillId="0" borderId="0" xfId="4" applyBorder="1"/>
    <xf numFmtId="0" fontId="21" fillId="2" borderId="3" xfId="0" applyFont="1" applyFill="1" applyBorder="1" applyAlignment="1">
      <alignment horizontal="center"/>
    </xf>
    <xf numFmtId="2" fontId="21" fillId="2" borderId="3" xfId="0" applyNumberFormat="1" applyFont="1" applyFill="1" applyBorder="1" applyAlignment="1">
      <alignment horizontal="center" vertical="center"/>
    </xf>
    <xf numFmtId="0" fontId="21" fillId="2" borderId="3" xfId="0" applyFont="1" applyFill="1" applyBorder="1"/>
    <xf numFmtId="0" fontId="0" fillId="2" borderId="7" xfId="0" applyFill="1" applyBorder="1"/>
    <xf numFmtId="0" fontId="0" fillId="2" borderId="7" xfId="0" applyFill="1" applyBorder="1" applyAlignment="1">
      <alignment horizontal="center"/>
    </xf>
    <xf numFmtId="0" fontId="0" fillId="2" borderId="7" xfId="0" applyFill="1" applyBorder="1" applyAlignment="1">
      <alignment horizontal="center" vertical="center"/>
    </xf>
    <xf numFmtId="0" fontId="21" fillId="2" borderId="3" xfId="0" applyFont="1" applyFill="1" applyBorder="1" applyAlignment="1">
      <alignment horizontal="center" vertical="center"/>
    </xf>
    <xf numFmtId="0" fontId="11" fillId="10" borderId="8" xfId="0" applyFont="1" applyFill="1" applyBorder="1" applyAlignment="1">
      <alignment horizontal="center" vertical="center"/>
    </xf>
    <xf numFmtId="0" fontId="0" fillId="2" borderId="8" xfId="0" applyFill="1" applyBorder="1"/>
    <xf numFmtId="0" fontId="0" fillId="2" borderId="8" xfId="0" applyFill="1" applyBorder="1" applyAlignment="1">
      <alignment wrapText="1"/>
    </xf>
    <xf numFmtId="0" fontId="0" fillId="2" borderId="9" xfId="0" applyFill="1" applyBorder="1"/>
    <xf numFmtId="0" fontId="21" fillId="2" borderId="9" xfId="0" applyFont="1" applyFill="1" applyBorder="1" applyAlignment="1">
      <alignment horizontal="right"/>
    </xf>
    <xf numFmtId="0" fontId="0" fillId="2" borderId="10" xfId="0" applyFill="1" applyBorder="1"/>
    <xf numFmtId="0" fontId="0" fillId="0" borderId="0" xfId="0" applyAlignment="1">
      <alignment vertical="center"/>
    </xf>
    <xf numFmtId="0" fontId="0" fillId="2" borderId="11" xfId="0" applyFill="1" applyBorder="1"/>
    <xf numFmtId="0" fontId="0" fillId="5" borderId="11" xfId="0" applyFill="1" applyBorder="1"/>
    <xf numFmtId="0" fontId="1" fillId="6" borderId="11" xfId="0" applyFont="1" applyFill="1" applyBorder="1"/>
    <xf numFmtId="0" fontId="1" fillId="8" borderId="11" xfId="0" applyFont="1" applyFill="1" applyBorder="1"/>
    <xf numFmtId="0" fontId="9" fillId="2" borderId="11" xfId="0" applyFont="1" applyFill="1" applyBorder="1"/>
    <xf numFmtId="0" fontId="0" fillId="2" borderId="11" xfId="0" applyFill="1" applyBorder="1" applyAlignment="1">
      <alignment wrapText="1"/>
    </xf>
    <xf numFmtId="0" fontId="0" fillId="5" borderId="11" xfId="0" applyFill="1" applyBorder="1" applyAlignment="1">
      <alignment vertical="center"/>
    </xf>
    <xf numFmtId="0" fontId="4" fillId="2" borderId="11" xfId="0" applyFont="1" applyFill="1" applyBorder="1" applyAlignment="1">
      <alignment wrapText="1"/>
    </xf>
    <xf numFmtId="0" fontId="3" fillId="2" borderId="11" xfId="0" applyFont="1" applyFill="1" applyBorder="1"/>
    <xf numFmtId="0" fontId="15" fillId="2" borderId="12" xfId="0" applyFont="1" applyFill="1" applyBorder="1" applyAlignment="1">
      <alignment wrapText="1"/>
    </xf>
    <xf numFmtId="0" fontId="3" fillId="2" borderId="11" xfId="0" applyFont="1" applyFill="1" applyBorder="1" applyAlignment="1">
      <alignment vertical="center" wrapText="1"/>
    </xf>
    <xf numFmtId="0" fontId="1" fillId="6" borderId="11" xfId="0" applyFont="1" applyFill="1" applyBorder="1" applyAlignment="1">
      <alignment wrapText="1"/>
    </xf>
    <xf numFmtId="0" fontId="1" fillId="8" borderId="11" xfId="0" applyFont="1" applyFill="1" applyBorder="1" applyAlignment="1">
      <alignment vertical="center"/>
    </xf>
    <xf numFmtId="0" fontId="0" fillId="2" borderId="11" xfId="0" applyFill="1" applyBorder="1" applyAlignment="1">
      <alignment vertical="top" wrapText="1"/>
    </xf>
    <xf numFmtId="0" fontId="9" fillId="2" borderId="11" xfId="0" applyFont="1" applyFill="1" applyBorder="1" applyAlignment="1">
      <alignment vertical="center" wrapText="1"/>
    </xf>
    <xf numFmtId="0" fontId="9" fillId="2" borderId="0" xfId="0" applyFont="1" applyFill="1" applyAlignment="1">
      <alignment vertical="center" wrapText="1"/>
    </xf>
    <xf numFmtId="0" fontId="28" fillId="8" borderId="3" xfId="0" applyFont="1" applyFill="1" applyBorder="1" applyAlignment="1">
      <alignment horizontal="center"/>
    </xf>
    <xf numFmtId="0" fontId="26" fillId="8" borderId="13" xfId="0" applyFont="1" applyFill="1" applyBorder="1" applyAlignment="1">
      <alignment horizontal="center" vertical="center" wrapText="1"/>
    </xf>
    <xf numFmtId="0" fontId="26" fillId="8" borderId="3" xfId="0" applyFont="1" applyFill="1" applyBorder="1" applyAlignment="1">
      <alignment horizontal="center" vertical="center"/>
    </xf>
    <xf numFmtId="0" fontId="26" fillId="8" borderId="13" xfId="0" applyFont="1" applyFill="1" applyBorder="1" applyAlignment="1">
      <alignment horizontal="center" vertical="center"/>
    </xf>
    <xf numFmtId="0" fontId="26" fillId="8" borderId="14" xfId="0" applyFont="1" applyFill="1" applyBorder="1" applyAlignment="1">
      <alignment horizontal="center" vertical="center"/>
    </xf>
    <xf numFmtId="0" fontId="27" fillId="8" borderId="13" xfId="5" applyFont="1" applyFill="1" applyBorder="1" applyAlignment="1">
      <alignment horizontal="center" vertical="center" wrapText="1"/>
    </xf>
    <xf numFmtId="0" fontId="0" fillId="12" borderId="0" xfId="0" applyFill="1"/>
    <xf numFmtId="0" fontId="0" fillId="8" borderId="0" xfId="0" applyFill="1"/>
    <xf numFmtId="0" fontId="31" fillId="13" borderId="3" xfId="5" applyFont="1" applyFill="1" applyBorder="1" applyAlignment="1">
      <alignment horizontal="center" vertical="center"/>
    </xf>
    <xf numFmtId="0" fontId="0" fillId="0" borderId="0" xfId="0" applyAlignment="1">
      <alignment horizontal="left"/>
    </xf>
    <xf numFmtId="0" fontId="32" fillId="12" borderId="0" xfId="4" applyFill="1" applyBorder="1" applyAlignment="1">
      <alignment horizontal="left" vertical="center"/>
    </xf>
    <xf numFmtId="0" fontId="32" fillId="12" borderId="0" xfId="4" applyFill="1" applyBorder="1" applyAlignment="1">
      <alignment vertical="center" wrapText="1"/>
    </xf>
    <xf numFmtId="0" fontId="32" fillId="12" borderId="0" xfId="4" applyFill="1" applyAlignment="1"/>
    <xf numFmtId="0" fontId="32" fillId="12" borderId="0" xfId="4" applyFill="1" applyAlignment="1">
      <alignment vertical="center"/>
    </xf>
    <xf numFmtId="0" fontId="32" fillId="12" borderId="0" xfId="4" applyFill="1" applyBorder="1" applyAlignment="1">
      <alignment horizontal="left"/>
    </xf>
    <xf numFmtId="0" fontId="32" fillId="12" borderId="17" xfId="4" applyFill="1" applyBorder="1" applyAlignment="1">
      <alignment horizontal="left"/>
    </xf>
    <xf numFmtId="0" fontId="0" fillId="12" borderId="17" xfId="0" applyFill="1" applyBorder="1"/>
    <xf numFmtId="0" fontId="32" fillId="12" borderId="17" xfId="4" applyFill="1" applyBorder="1" applyAlignment="1"/>
    <xf numFmtId="0" fontId="32" fillId="12" borderId="17" xfId="4" applyFill="1" applyBorder="1" applyAlignment="1">
      <alignment vertical="center"/>
    </xf>
    <xf numFmtId="0" fontId="0" fillId="0" borderId="0" xfId="0" applyAlignment="1">
      <alignment horizontal="center" vertical="center"/>
    </xf>
    <xf numFmtId="9" fontId="13" fillId="9" borderId="0" xfId="3" applyFont="1" applyFill="1" applyBorder="1" applyAlignment="1">
      <alignment horizontal="center"/>
    </xf>
    <xf numFmtId="9" fontId="13" fillId="9" borderId="0" xfId="0" applyNumberFormat="1" applyFont="1" applyFill="1" applyAlignment="1">
      <alignment horizontal="center"/>
    </xf>
    <xf numFmtId="0" fontId="15" fillId="0" borderId="0" xfId="0" applyFont="1" applyAlignment="1">
      <alignment horizontal="center" vertical="center"/>
    </xf>
    <xf numFmtId="9" fontId="12" fillId="9" borderId="0" xfId="3" applyFont="1" applyFill="1" applyBorder="1" applyAlignment="1">
      <alignment horizontal="center"/>
    </xf>
    <xf numFmtId="9" fontId="13" fillId="0" borderId="0" xfId="3" applyFont="1" applyFill="1" applyBorder="1" applyAlignment="1">
      <alignment horizontal="center"/>
    </xf>
    <xf numFmtId="0" fontId="32" fillId="5" borderId="19" xfId="4" applyFill="1" applyBorder="1" applyAlignment="1">
      <alignment horizontal="left" vertical="center" wrapText="1"/>
    </xf>
    <xf numFmtId="0" fontId="32" fillId="5" borderId="21" xfId="4" applyFill="1" applyBorder="1" applyAlignment="1">
      <alignment horizontal="left" vertical="center" wrapText="1"/>
    </xf>
    <xf numFmtId="0" fontId="32" fillId="5" borderId="20" xfId="4" applyFill="1" applyBorder="1" applyAlignment="1">
      <alignment horizontal="left" vertical="center" wrapText="1"/>
    </xf>
    <xf numFmtId="0" fontId="32" fillId="5" borderId="18" xfId="4" applyFill="1" applyBorder="1" applyAlignment="1">
      <alignment horizontal="left" vertical="center" wrapText="1"/>
    </xf>
    <xf numFmtId="0" fontId="32" fillId="5" borderId="22" xfId="4" applyFill="1" applyBorder="1" applyAlignment="1">
      <alignment horizontal="left" vertical="center" wrapText="1"/>
    </xf>
    <xf numFmtId="0" fontId="32" fillId="5" borderId="23" xfId="4" applyFill="1" applyBorder="1" applyAlignment="1">
      <alignment horizontal="left" vertical="center" wrapText="1"/>
    </xf>
    <xf numFmtId="0" fontId="32" fillId="5" borderId="24" xfId="4" applyFill="1" applyBorder="1" applyAlignment="1">
      <alignment horizontal="left" vertical="center" wrapText="1"/>
    </xf>
    <xf numFmtId="0" fontId="0" fillId="0" borderId="11" xfId="0" applyBorder="1"/>
    <xf numFmtId="0" fontId="33" fillId="6" borderId="3" xfId="0" applyFont="1" applyFill="1" applyBorder="1" applyAlignment="1">
      <alignment vertical="center" wrapText="1"/>
    </xf>
    <xf numFmtId="0" fontId="0" fillId="0" borderId="11" xfId="0" applyBorder="1" applyAlignment="1">
      <alignment horizontal="center" vertical="center"/>
    </xf>
    <xf numFmtId="0" fontId="35" fillId="2" borderId="11" xfId="0" applyFont="1" applyFill="1" applyBorder="1" applyAlignment="1">
      <alignment vertical="center" wrapText="1"/>
    </xf>
    <xf numFmtId="0" fontId="34" fillId="2" borderId="14" xfId="0" applyFont="1" applyFill="1" applyBorder="1" applyAlignment="1">
      <alignment vertical="center" wrapText="1"/>
    </xf>
    <xf numFmtId="0" fontId="0" fillId="0" borderId="25" xfId="0" applyBorder="1"/>
    <xf numFmtId="0" fontId="36" fillId="0" borderId="0" xfId="4" applyFont="1" applyBorder="1" applyAlignment="1">
      <alignment horizontal="left" vertical="top"/>
    </xf>
    <xf numFmtId="0" fontId="37" fillId="6" borderId="3" xfId="0" applyFont="1" applyFill="1" applyBorder="1" applyAlignment="1">
      <alignment vertical="center" wrapText="1"/>
    </xf>
    <xf numFmtId="0" fontId="5" fillId="2" borderId="14" xfId="0" applyFont="1" applyFill="1" applyBorder="1" applyAlignment="1">
      <alignment vertical="center" wrapText="1"/>
    </xf>
    <xf numFmtId="0" fontId="4" fillId="2" borderId="11" xfId="0" applyFont="1" applyFill="1" applyBorder="1" applyAlignment="1">
      <alignment vertical="center" wrapText="1"/>
    </xf>
    <xf numFmtId="0" fontId="18" fillId="5" borderId="0" xfId="2" applyFont="1" applyFill="1" applyBorder="1" applyAlignment="1">
      <alignment horizontal="center" vertical="center"/>
    </xf>
    <xf numFmtId="0" fontId="17" fillId="5" borderId="0" xfId="2" applyFont="1" applyFill="1" applyBorder="1" applyAlignment="1">
      <alignment horizontal="center" vertical="center"/>
    </xf>
    <xf numFmtId="0" fontId="9" fillId="0" borderId="6" xfId="0" applyFont="1" applyBorder="1" applyAlignment="1">
      <alignment horizontal="left" vertical="center" wrapText="1"/>
    </xf>
    <xf numFmtId="0" fontId="18" fillId="5" borderId="0" xfId="2" applyFont="1" applyFill="1" applyBorder="1" applyAlignment="1">
      <alignment horizontal="center" vertical="center"/>
    </xf>
    <xf numFmtId="0" fontId="17" fillId="5" borderId="0" xfId="2" applyFont="1" applyFill="1" applyBorder="1" applyAlignment="1">
      <alignment horizontal="center" vertical="center"/>
    </xf>
    <xf numFmtId="0" fontId="20" fillId="0" borderId="4" xfId="1" applyFont="1" applyBorder="1"/>
    <xf numFmtId="0" fontId="14" fillId="0" borderId="6" xfId="4" applyFont="1" applyBorder="1" applyAlignment="1">
      <alignment horizontal="left" vertical="top"/>
    </xf>
    <xf numFmtId="0" fontId="20" fillId="0" borderId="0" xfId="1" applyFont="1"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30" fillId="12" borderId="0" xfId="0" applyFont="1" applyFill="1" applyAlignment="1">
      <alignment horizontal="center" vertical="center" wrapText="1"/>
    </xf>
    <xf numFmtId="0" fontId="32" fillId="12" borderId="0" xfId="4" applyFill="1" applyAlignment="1">
      <alignment horizontal="left"/>
    </xf>
    <xf numFmtId="0" fontId="22" fillId="2" borderId="3" xfId="0" applyFont="1" applyFill="1" applyBorder="1" applyAlignment="1">
      <alignment horizontal="center" vertical="center"/>
    </xf>
    <xf numFmtId="0" fontId="2" fillId="11" borderId="3" xfId="0" applyFont="1" applyFill="1" applyBorder="1" applyAlignment="1">
      <alignment horizontal="center" vertical="center" textRotation="90"/>
    </xf>
    <xf numFmtId="0" fontId="16" fillId="11" borderId="3" xfId="0" applyFont="1" applyFill="1" applyBorder="1" applyAlignment="1">
      <alignment horizontal="center" vertical="center" textRotation="90" wrapText="1"/>
    </xf>
    <xf numFmtId="0" fontId="2" fillId="11" borderId="3" xfId="0" applyFont="1" applyFill="1" applyBorder="1" applyAlignment="1">
      <alignment horizontal="center" vertical="center" textRotation="90" wrapText="1"/>
    </xf>
    <xf numFmtId="0" fontId="16" fillId="11" borderId="3" xfId="0" applyFont="1" applyFill="1" applyBorder="1" applyAlignment="1">
      <alignment horizontal="center" vertical="center" textRotation="90"/>
    </xf>
    <xf numFmtId="0" fontId="0" fillId="8" borderId="14" xfId="0" applyFill="1" applyBorder="1" applyAlignment="1">
      <alignment horizontal="center" vertical="center" textRotation="90"/>
    </xf>
    <xf numFmtId="0" fontId="0" fillId="8" borderId="16" xfId="0" applyFill="1" applyBorder="1" applyAlignment="1">
      <alignment horizontal="center" vertical="center" textRotation="90"/>
    </xf>
    <xf numFmtId="0" fontId="0" fillId="8" borderId="15" xfId="0" applyFill="1" applyBorder="1" applyAlignment="1">
      <alignment horizontal="center" vertical="center" textRotation="90"/>
    </xf>
    <xf numFmtId="0" fontId="29" fillId="8" borderId="14" xfId="0" applyFont="1" applyFill="1" applyBorder="1" applyAlignment="1">
      <alignment horizontal="center" vertical="center" textRotation="90"/>
    </xf>
    <xf numFmtId="0" fontId="29" fillId="8" borderId="16" xfId="0" applyFont="1" applyFill="1" applyBorder="1" applyAlignment="1">
      <alignment horizontal="center" vertical="center" textRotation="90"/>
    </xf>
    <xf numFmtId="0" fontId="29" fillId="8" borderId="15" xfId="0" applyFont="1" applyFill="1" applyBorder="1" applyAlignment="1">
      <alignment horizontal="center" vertical="center" textRotation="90"/>
    </xf>
    <xf numFmtId="0" fontId="1" fillId="0" borderId="0" xfId="2" applyFont="1" applyFill="1" applyBorder="1" applyAlignment="1">
      <alignment horizontal="center" vertical="center"/>
    </xf>
  </cellXfs>
  <cellStyles count="6">
    <cellStyle name="40% - Accent6" xfId="2" builtinId="51"/>
    <cellStyle name="Hyperlink" xfId="4" builtinId="8" customBuiltin="1"/>
    <cellStyle name="Normal" xfId="0" builtinId="0"/>
    <cellStyle name="Normal_Sheet1" xfId="5" xr:uid="{B43A738B-A6FF-4A8E-AF27-3035F8EBA1AE}"/>
    <cellStyle name="Percent" xfId="3" builtinId="5"/>
    <cellStyle name="Title" xfId="1" builtinId="15"/>
  </cellStyles>
  <dxfs count="79">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left" vertical="center" textRotation="0" wrapText="0" indent="0" justifyLastLine="0" shrinkToFit="0" readingOrder="1"/>
    </dxf>
    <dxf>
      <alignment horizontal="center" vertical="center" textRotation="0" wrapText="0" indent="0" justifyLastLine="0" shrinkToFit="0" readingOrder="0"/>
    </dxf>
    <dxf>
      <fill>
        <patternFill patternType="solid">
          <fgColor indexed="64"/>
          <bgColor theme="8"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ont>
        <strike val="0"/>
        <outline val="0"/>
        <shadow val="0"/>
        <u val="none"/>
        <vertAlign val="baseline"/>
        <sz val="11"/>
        <name val="Calibri"/>
        <family val="2"/>
        <scheme val="minor"/>
      </font>
      <fill>
        <patternFill patternType="solid">
          <fgColor indexed="64"/>
          <bgColor theme="9"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1"/>
        <color theme="1"/>
        <name val="Calibri"/>
        <family val="2"/>
        <scheme val="minor"/>
      </font>
      <fill>
        <patternFill patternType="solid">
          <fgColor indexed="64"/>
          <bgColor theme="8"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left" vertical="center" textRotation="0" wrapText="0" indent="0" justifyLastLine="0" shrinkToFit="0" readingOrder="1"/>
    </dxf>
    <dxf>
      <alignment horizontal="center" vertical="center" textRotation="0" wrapText="0" indent="0" justifyLastLine="0" shrinkToFit="0" readingOrder="0"/>
    </dxf>
    <dxf>
      <fill>
        <patternFill patternType="solid">
          <fgColor indexed="64"/>
          <bgColor theme="8" tint="0.79998168889431442"/>
        </patternFill>
      </fill>
    </dxf>
    <dxf>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alignment horizontal="general" vertical="bottom" textRotation="0" wrapText="1" indent="0" justifyLastLine="0" shrinkToFit="0" readingOrder="0"/>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ont>
        <strike val="0"/>
        <outline val="0"/>
        <shadow val="0"/>
        <u val="none"/>
        <vertAlign val="baseline"/>
        <sz val="11"/>
        <name val="Calibri"/>
        <family val="2"/>
        <scheme val="minor"/>
      </font>
      <fill>
        <patternFill patternType="solid">
          <fgColor indexed="64"/>
          <bgColor theme="9"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1"/>
        <color theme="1"/>
        <name val="Calibri"/>
        <family val="2"/>
        <scheme val="minor"/>
      </font>
      <fill>
        <patternFill patternType="solid">
          <fgColor indexed="64"/>
          <bgColor theme="8"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dxf>
    <dxf>
      <alignment horizontal="center" vertical="center" textRotation="0" wrapText="0" indent="0" justifyLastLine="0" shrinkToFit="0" readingOrder="0"/>
    </dxf>
    <dxf>
      <fill>
        <patternFill patternType="solid">
          <fgColor indexed="64"/>
          <bgColor theme="8"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left" vertical="center" textRotation="0" wrapText="0" indent="0" justifyLastLine="0" shrinkToFit="0" readingOrder="1"/>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alignment horizontal="left"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8" tint="0.79998168889431442"/>
        </patternFill>
      </fill>
      <alignment horizontal="general" vertical="bottom" textRotation="0" wrapText="1"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alignment horizontal="general" vertical="bottom" textRotation="0" wrapText="1" indent="0" justifyLastLine="0" shrinkToFit="0" readingOrder="0"/>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font>
        <strike val="0"/>
        <outline val="0"/>
        <shadow val="0"/>
        <u val="none"/>
        <vertAlign val="baseline"/>
        <sz val="11"/>
        <name val="Calibri"/>
        <family val="2"/>
        <scheme val="minor"/>
      </font>
      <fill>
        <patternFill patternType="solid">
          <fgColor indexed="64"/>
          <bgColor theme="9"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1"/>
        <color theme="1"/>
        <name val="Calibri"/>
        <family val="2"/>
        <scheme val="minor"/>
      </font>
      <fill>
        <patternFill patternType="solid">
          <fgColor indexed="64"/>
          <bgColor theme="8"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bottom" textRotation="0" wrapText="0" indent="0" justifyLastLine="0" shrinkToFit="0" readingOrder="0"/>
    </dxf>
    <dxf>
      <alignment horizontal="center" vertical="center" textRotation="0" wrapText="0" indent="0" justifyLastLine="0" shrinkToFit="0" readingOrder="0"/>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alignment horizontal="general" vertical="bottom" textRotation="0" wrapText="1" indent="0" justifyLastLine="0" shrinkToFit="0" readingOrder="0"/>
    </dxf>
    <dxf>
      <fill>
        <patternFill patternType="solid">
          <fgColor indexed="64"/>
          <bgColor theme="9" tint="0.79998168889431442"/>
        </patternFill>
      </fill>
    </dxf>
    <dxf>
      <alignment horizontal="center" vertical="center" textRotation="0" wrapText="0" indent="0" justifyLastLine="0" shrinkToFit="0" readingOrder="0"/>
    </dxf>
    <dxf>
      <fill>
        <patternFill patternType="solid">
          <fgColor indexed="64"/>
          <bgColor theme="8" tint="0.79998168889431442"/>
        </patternFill>
      </fill>
    </dxf>
    <dxf>
      <border>
        <top style="thin">
          <color auto="1"/>
        </top>
        <bottom style="thin">
          <color auto="1"/>
        </bottom>
        <horizontal style="thin">
          <color auto="1"/>
        </horizontal>
      </border>
    </dxf>
    <dxf>
      <border>
        <top style="thin">
          <color auto="1"/>
        </top>
        <bottom style="thin">
          <color auto="1"/>
        </bottom>
        <horizontal style="thin">
          <color auto="1"/>
        </horizontal>
      </border>
    </dxf>
  </dxfs>
  <tableStyles count="2" defaultTableStyle="Table Style 2" defaultPivotStyle="PivotStyleLight16">
    <tableStyle name="Table Style 1" pivot="0" count="1" xr9:uid="{31C5247D-30A4-4DC1-B271-0141FD4678DF}">
      <tableStyleElement type="wholeTable" dxfId="78"/>
    </tableStyle>
    <tableStyle name="Table Style 2" pivot="0" count="1" xr9:uid="{76773DD3-CE6C-4392-AB8F-DD6FA5DE2B39}">
      <tableStyleElement type="wholeTable" dxfId="77"/>
    </tableStyle>
  </tableStyles>
  <colors>
    <mruColors>
      <color rgb="FFC2F0C2"/>
      <color rgb="FF91E391"/>
      <color rgb="FF33CC33"/>
      <color rgb="FF09C31B"/>
      <color rgb="FFD9FFEC"/>
      <color rgb="FF99FFCC"/>
      <color rgb="FF00CC99"/>
      <color rgb="FF66FFCC"/>
      <color rgb="FFCCFFCC"/>
      <color rgb="FF56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59055</xdr:rowOff>
    </xdr:from>
    <xdr:to>
      <xdr:col>2</xdr:col>
      <xdr:colOff>507365</xdr:colOff>
      <xdr:row>1</xdr:row>
      <xdr:rowOff>133</xdr:rowOff>
    </xdr:to>
    <xdr:pic>
      <xdr:nvPicPr>
        <xdr:cNvPr id="2" name="Picture 1">
          <a:extLst>
            <a:ext uri="{FF2B5EF4-FFF2-40B4-BE49-F238E27FC236}">
              <a16:creationId xmlns:a16="http://schemas.microsoft.com/office/drawing/2014/main" id="{29151A5C-47E9-4F78-8D3B-152143311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59055"/>
          <a:ext cx="1832610" cy="975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96</xdr:row>
      <xdr:rowOff>0</xdr:rowOff>
    </xdr:from>
    <xdr:to>
      <xdr:col>0</xdr:col>
      <xdr:colOff>304800</xdr:colOff>
      <xdr:row>97</xdr:row>
      <xdr:rowOff>135255</xdr:rowOff>
    </xdr:to>
    <xdr:sp macro="" textlink="">
      <xdr:nvSpPr>
        <xdr:cNvPr id="42" name="AutoShape 1">
          <a:extLst>
            <a:ext uri="{FF2B5EF4-FFF2-40B4-BE49-F238E27FC236}">
              <a16:creationId xmlns:a16="http://schemas.microsoft.com/office/drawing/2014/main" id="{35B0AE76-C3BF-45D8-9F45-AA0AD4150127}"/>
            </a:ext>
          </a:extLst>
        </xdr:cNvPr>
        <xdr:cNvSpPr>
          <a:spLocks noChangeAspect="1" noChangeArrowheads="1"/>
        </xdr:cNvSpPr>
      </xdr:nvSpPr>
      <xdr:spPr bwMode="auto">
        <a:xfrm>
          <a:off x="0" y="857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97</xdr:row>
      <xdr:rowOff>0</xdr:rowOff>
    </xdr:from>
    <xdr:to>
      <xdr:col>0</xdr:col>
      <xdr:colOff>304800</xdr:colOff>
      <xdr:row>98</xdr:row>
      <xdr:rowOff>110490</xdr:rowOff>
    </xdr:to>
    <xdr:sp macro="" textlink="">
      <xdr:nvSpPr>
        <xdr:cNvPr id="43" name="AutoShape 2">
          <a:extLst>
            <a:ext uri="{FF2B5EF4-FFF2-40B4-BE49-F238E27FC236}">
              <a16:creationId xmlns:a16="http://schemas.microsoft.com/office/drawing/2014/main" id="{A7371D44-400F-46FF-A41E-AFCFB930723B}"/>
            </a:ext>
          </a:extLst>
        </xdr:cNvPr>
        <xdr:cNvSpPr>
          <a:spLocks noChangeAspect="1" noChangeArrowheads="1"/>
        </xdr:cNvSpPr>
      </xdr:nvSpPr>
      <xdr:spPr bwMode="auto">
        <a:xfrm>
          <a:off x="0" y="1038225"/>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98</xdr:row>
      <xdr:rowOff>0</xdr:rowOff>
    </xdr:from>
    <xdr:to>
      <xdr:col>0</xdr:col>
      <xdr:colOff>304800</xdr:colOff>
      <xdr:row>99</xdr:row>
      <xdr:rowOff>112395</xdr:rowOff>
    </xdr:to>
    <xdr:sp macro="" textlink="">
      <xdr:nvSpPr>
        <xdr:cNvPr id="44" name="AutoShape 3">
          <a:extLst>
            <a:ext uri="{FF2B5EF4-FFF2-40B4-BE49-F238E27FC236}">
              <a16:creationId xmlns:a16="http://schemas.microsoft.com/office/drawing/2014/main" id="{4C078840-BF60-467B-8A4C-9B9097FBE903}"/>
            </a:ext>
          </a:extLst>
        </xdr:cNvPr>
        <xdr:cNvSpPr>
          <a:spLocks noChangeAspect="1" noChangeArrowheads="1"/>
        </xdr:cNvSpPr>
      </xdr:nvSpPr>
      <xdr:spPr bwMode="auto">
        <a:xfrm>
          <a:off x="0" y="12192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100</xdr:row>
      <xdr:rowOff>0</xdr:rowOff>
    </xdr:from>
    <xdr:to>
      <xdr:col>0</xdr:col>
      <xdr:colOff>304800</xdr:colOff>
      <xdr:row>101</xdr:row>
      <xdr:rowOff>112395</xdr:rowOff>
    </xdr:to>
    <xdr:sp macro="" textlink="">
      <xdr:nvSpPr>
        <xdr:cNvPr id="45" name="AutoShape 4">
          <a:extLst>
            <a:ext uri="{FF2B5EF4-FFF2-40B4-BE49-F238E27FC236}">
              <a16:creationId xmlns:a16="http://schemas.microsoft.com/office/drawing/2014/main" id="{DA74BC22-9F49-4E63-9B5D-A3A28E45DAB7}"/>
            </a:ext>
          </a:extLst>
        </xdr:cNvPr>
        <xdr:cNvSpPr>
          <a:spLocks noChangeAspect="1" noChangeArrowheads="1"/>
        </xdr:cNvSpPr>
      </xdr:nvSpPr>
      <xdr:spPr bwMode="auto">
        <a:xfrm>
          <a:off x="0" y="158115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101</xdr:row>
      <xdr:rowOff>0</xdr:rowOff>
    </xdr:from>
    <xdr:to>
      <xdr:col>0</xdr:col>
      <xdr:colOff>304800</xdr:colOff>
      <xdr:row>102</xdr:row>
      <xdr:rowOff>112395</xdr:rowOff>
    </xdr:to>
    <xdr:sp macro="" textlink="">
      <xdr:nvSpPr>
        <xdr:cNvPr id="46" name="AutoShape 5">
          <a:extLst>
            <a:ext uri="{FF2B5EF4-FFF2-40B4-BE49-F238E27FC236}">
              <a16:creationId xmlns:a16="http://schemas.microsoft.com/office/drawing/2014/main" id="{60294F44-57E8-4455-A514-3E4A4147D5CF}"/>
            </a:ext>
          </a:extLst>
        </xdr:cNvPr>
        <xdr:cNvSpPr>
          <a:spLocks noChangeAspect="1" noChangeArrowheads="1"/>
        </xdr:cNvSpPr>
      </xdr:nvSpPr>
      <xdr:spPr bwMode="auto">
        <a:xfrm>
          <a:off x="0" y="176212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102</xdr:row>
      <xdr:rowOff>0</xdr:rowOff>
    </xdr:from>
    <xdr:to>
      <xdr:col>0</xdr:col>
      <xdr:colOff>304800</xdr:colOff>
      <xdr:row>103</xdr:row>
      <xdr:rowOff>112395</xdr:rowOff>
    </xdr:to>
    <xdr:sp macro="" textlink="">
      <xdr:nvSpPr>
        <xdr:cNvPr id="47" name="AutoShape 6">
          <a:extLst>
            <a:ext uri="{FF2B5EF4-FFF2-40B4-BE49-F238E27FC236}">
              <a16:creationId xmlns:a16="http://schemas.microsoft.com/office/drawing/2014/main" id="{B1801CAC-2F2E-478A-BF99-790A3CC09BC1}"/>
            </a:ext>
          </a:extLst>
        </xdr:cNvPr>
        <xdr:cNvSpPr>
          <a:spLocks noChangeAspect="1" noChangeArrowheads="1"/>
        </xdr:cNvSpPr>
      </xdr:nvSpPr>
      <xdr:spPr bwMode="auto">
        <a:xfrm>
          <a:off x="0" y="19431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103</xdr:row>
      <xdr:rowOff>0</xdr:rowOff>
    </xdr:from>
    <xdr:to>
      <xdr:col>0</xdr:col>
      <xdr:colOff>304800</xdr:colOff>
      <xdr:row>104</xdr:row>
      <xdr:rowOff>112395</xdr:rowOff>
    </xdr:to>
    <xdr:sp macro="" textlink="">
      <xdr:nvSpPr>
        <xdr:cNvPr id="48" name="AutoShape 7">
          <a:extLst>
            <a:ext uri="{FF2B5EF4-FFF2-40B4-BE49-F238E27FC236}">
              <a16:creationId xmlns:a16="http://schemas.microsoft.com/office/drawing/2014/main" id="{D514C672-ACF2-425D-A845-D099D633153B}"/>
            </a:ext>
          </a:extLst>
        </xdr:cNvPr>
        <xdr:cNvSpPr>
          <a:spLocks noChangeAspect="1" noChangeArrowheads="1"/>
        </xdr:cNvSpPr>
      </xdr:nvSpPr>
      <xdr:spPr bwMode="auto">
        <a:xfrm>
          <a:off x="0" y="212407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104</xdr:row>
      <xdr:rowOff>0</xdr:rowOff>
    </xdr:from>
    <xdr:to>
      <xdr:col>0</xdr:col>
      <xdr:colOff>304800</xdr:colOff>
      <xdr:row>105</xdr:row>
      <xdr:rowOff>112395</xdr:rowOff>
    </xdr:to>
    <xdr:sp macro="" textlink="">
      <xdr:nvSpPr>
        <xdr:cNvPr id="49" name="AutoShape 8">
          <a:extLst>
            <a:ext uri="{FF2B5EF4-FFF2-40B4-BE49-F238E27FC236}">
              <a16:creationId xmlns:a16="http://schemas.microsoft.com/office/drawing/2014/main" id="{474B293E-4F66-42EA-A349-D3547FA4B9AA}"/>
            </a:ext>
          </a:extLst>
        </xdr:cNvPr>
        <xdr:cNvSpPr>
          <a:spLocks noChangeAspect="1" noChangeArrowheads="1"/>
        </xdr:cNvSpPr>
      </xdr:nvSpPr>
      <xdr:spPr bwMode="auto">
        <a:xfrm>
          <a:off x="0" y="230505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98</xdr:row>
      <xdr:rowOff>0</xdr:rowOff>
    </xdr:from>
    <xdr:ext cx="304800" cy="295275"/>
    <xdr:sp macro="" textlink="">
      <xdr:nvSpPr>
        <xdr:cNvPr id="50" name="AutoShape 7">
          <a:extLst>
            <a:ext uri="{FF2B5EF4-FFF2-40B4-BE49-F238E27FC236}">
              <a16:creationId xmlns:a16="http://schemas.microsoft.com/office/drawing/2014/main" id="{6A6E5941-E012-4848-8F39-5DB68A77563E}"/>
            </a:ext>
          </a:extLst>
        </xdr:cNvPr>
        <xdr:cNvSpPr>
          <a:spLocks noChangeAspect="1" noChangeArrowheads="1"/>
        </xdr:cNvSpPr>
      </xdr:nvSpPr>
      <xdr:spPr bwMode="auto">
        <a:xfrm>
          <a:off x="0" y="12192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99</xdr:row>
      <xdr:rowOff>0</xdr:rowOff>
    </xdr:from>
    <xdr:ext cx="304800" cy="295275"/>
    <xdr:sp macro="" textlink="">
      <xdr:nvSpPr>
        <xdr:cNvPr id="51" name="AutoShape 8">
          <a:extLst>
            <a:ext uri="{FF2B5EF4-FFF2-40B4-BE49-F238E27FC236}">
              <a16:creationId xmlns:a16="http://schemas.microsoft.com/office/drawing/2014/main" id="{99C21AC7-82FC-4219-ACB3-E4D8614F7D1A}"/>
            </a:ext>
          </a:extLst>
        </xdr:cNvPr>
        <xdr:cNvSpPr>
          <a:spLocks noChangeAspect="1" noChangeArrowheads="1"/>
        </xdr:cNvSpPr>
      </xdr:nvSpPr>
      <xdr:spPr bwMode="auto">
        <a:xfrm>
          <a:off x="0" y="140017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96</xdr:row>
      <xdr:rowOff>0</xdr:rowOff>
    </xdr:from>
    <xdr:to>
      <xdr:col>0</xdr:col>
      <xdr:colOff>304800</xdr:colOff>
      <xdr:row>97</xdr:row>
      <xdr:rowOff>131445</xdr:rowOff>
    </xdr:to>
    <xdr:sp macro="" textlink="">
      <xdr:nvSpPr>
        <xdr:cNvPr id="2" name="AutoShape 1">
          <a:extLst>
            <a:ext uri="{FF2B5EF4-FFF2-40B4-BE49-F238E27FC236}">
              <a16:creationId xmlns:a16="http://schemas.microsoft.com/office/drawing/2014/main" id="{1C758B24-C90D-40BD-8E6A-CF67B20E6C55}"/>
            </a:ext>
          </a:extLst>
        </xdr:cNvPr>
        <xdr:cNvSpPr>
          <a:spLocks noChangeAspect="1" noChangeArrowheads="1"/>
        </xdr:cNvSpPr>
      </xdr:nvSpPr>
      <xdr:spPr bwMode="auto">
        <a:xfrm>
          <a:off x="0" y="18040350"/>
          <a:ext cx="304800" cy="31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97</xdr:row>
      <xdr:rowOff>0</xdr:rowOff>
    </xdr:from>
    <xdr:to>
      <xdr:col>0</xdr:col>
      <xdr:colOff>304800</xdr:colOff>
      <xdr:row>98</xdr:row>
      <xdr:rowOff>110490</xdr:rowOff>
    </xdr:to>
    <xdr:sp macro="" textlink="">
      <xdr:nvSpPr>
        <xdr:cNvPr id="3" name="AutoShape 2">
          <a:extLst>
            <a:ext uri="{FF2B5EF4-FFF2-40B4-BE49-F238E27FC236}">
              <a16:creationId xmlns:a16="http://schemas.microsoft.com/office/drawing/2014/main" id="{7CB7C6F3-9704-48A4-BD7A-274BA7DF50D7}"/>
            </a:ext>
          </a:extLst>
        </xdr:cNvPr>
        <xdr:cNvSpPr>
          <a:spLocks noChangeAspect="1" noChangeArrowheads="1"/>
        </xdr:cNvSpPr>
      </xdr:nvSpPr>
      <xdr:spPr bwMode="auto">
        <a:xfrm>
          <a:off x="0" y="18221325"/>
          <a:ext cx="304800" cy="2914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98</xdr:row>
      <xdr:rowOff>0</xdr:rowOff>
    </xdr:from>
    <xdr:to>
      <xdr:col>0</xdr:col>
      <xdr:colOff>304800</xdr:colOff>
      <xdr:row>99</xdr:row>
      <xdr:rowOff>112395</xdr:rowOff>
    </xdr:to>
    <xdr:sp macro="" textlink="">
      <xdr:nvSpPr>
        <xdr:cNvPr id="4" name="AutoShape 3">
          <a:extLst>
            <a:ext uri="{FF2B5EF4-FFF2-40B4-BE49-F238E27FC236}">
              <a16:creationId xmlns:a16="http://schemas.microsoft.com/office/drawing/2014/main" id="{659D6C1C-B2F9-46B0-9C8E-CDD8711D109C}"/>
            </a:ext>
          </a:extLst>
        </xdr:cNvPr>
        <xdr:cNvSpPr>
          <a:spLocks noChangeAspect="1" noChangeArrowheads="1"/>
        </xdr:cNvSpPr>
      </xdr:nvSpPr>
      <xdr:spPr bwMode="auto">
        <a:xfrm>
          <a:off x="0" y="1840230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100</xdr:row>
      <xdr:rowOff>0</xdr:rowOff>
    </xdr:from>
    <xdr:to>
      <xdr:col>0</xdr:col>
      <xdr:colOff>304800</xdr:colOff>
      <xdr:row>101</xdr:row>
      <xdr:rowOff>112395</xdr:rowOff>
    </xdr:to>
    <xdr:sp macro="" textlink="">
      <xdr:nvSpPr>
        <xdr:cNvPr id="5" name="AutoShape 4">
          <a:extLst>
            <a:ext uri="{FF2B5EF4-FFF2-40B4-BE49-F238E27FC236}">
              <a16:creationId xmlns:a16="http://schemas.microsoft.com/office/drawing/2014/main" id="{B8C6DFB5-3F5F-42FB-B944-0DE75D0780E0}"/>
            </a:ext>
          </a:extLst>
        </xdr:cNvPr>
        <xdr:cNvSpPr>
          <a:spLocks noChangeAspect="1" noChangeArrowheads="1"/>
        </xdr:cNvSpPr>
      </xdr:nvSpPr>
      <xdr:spPr bwMode="auto">
        <a:xfrm>
          <a:off x="0" y="187642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101</xdr:row>
      <xdr:rowOff>0</xdr:rowOff>
    </xdr:from>
    <xdr:to>
      <xdr:col>0</xdr:col>
      <xdr:colOff>304800</xdr:colOff>
      <xdr:row>102</xdr:row>
      <xdr:rowOff>112395</xdr:rowOff>
    </xdr:to>
    <xdr:sp macro="" textlink="">
      <xdr:nvSpPr>
        <xdr:cNvPr id="6" name="AutoShape 5">
          <a:extLst>
            <a:ext uri="{FF2B5EF4-FFF2-40B4-BE49-F238E27FC236}">
              <a16:creationId xmlns:a16="http://schemas.microsoft.com/office/drawing/2014/main" id="{B79195C3-CE10-49BF-9DBD-23907DAE309E}"/>
            </a:ext>
          </a:extLst>
        </xdr:cNvPr>
        <xdr:cNvSpPr>
          <a:spLocks noChangeAspect="1" noChangeArrowheads="1"/>
        </xdr:cNvSpPr>
      </xdr:nvSpPr>
      <xdr:spPr bwMode="auto">
        <a:xfrm>
          <a:off x="0" y="18945225"/>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102</xdr:row>
      <xdr:rowOff>0</xdr:rowOff>
    </xdr:from>
    <xdr:to>
      <xdr:col>0</xdr:col>
      <xdr:colOff>304800</xdr:colOff>
      <xdr:row>103</xdr:row>
      <xdr:rowOff>112395</xdr:rowOff>
    </xdr:to>
    <xdr:sp macro="" textlink="">
      <xdr:nvSpPr>
        <xdr:cNvPr id="7" name="AutoShape 6">
          <a:extLst>
            <a:ext uri="{FF2B5EF4-FFF2-40B4-BE49-F238E27FC236}">
              <a16:creationId xmlns:a16="http://schemas.microsoft.com/office/drawing/2014/main" id="{3BED4F02-D95A-46F5-9C67-F1F162A656EF}"/>
            </a:ext>
          </a:extLst>
        </xdr:cNvPr>
        <xdr:cNvSpPr>
          <a:spLocks noChangeAspect="1" noChangeArrowheads="1"/>
        </xdr:cNvSpPr>
      </xdr:nvSpPr>
      <xdr:spPr bwMode="auto">
        <a:xfrm>
          <a:off x="0" y="1912620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103</xdr:row>
      <xdr:rowOff>0</xdr:rowOff>
    </xdr:from>
    <xdr:to>
      <xdr:col>0</xdr:col>
      <xdr:colOff>304800</xdr:colOff>
      <xdr:row>104</xdr:row>
      <xdr:rowOff>112395</xdr:rowOff>
    </xdr:to>
    <xdr:sp macro="" textlink="">
      <xdr:nvSpPr>
        <xdr:cNvPr id="8" name="AutoShape 7">
          <a:extLst>
            <a:ext uri="{FF2B5EF4-FFF2-40B4-BE49-F238E27FC236}">
              <a16:creationId xmlns:a16="http://schemas.microsoft.com/office/drawing/2014/main" id="{3C7C57A9-3079-4676-94D3-FD0FD3924CFC}"/>
            </a:ext>
          </a:extLst>
        </xdr:cNvPr>
        <xdr:cNvSpPr>
          <a:spLocks noChangeAspect="1" noChangeArrowheads="1"/>
        </xdr:cNvSpPr>
      </xdr:nvSpPr>
      <xdr:spPr bwMode="auto">
        <a:xfrm>
          <a:off x="0" y="19307175"/>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104</xdr:row>
      <xdr:rowOff>0</xdr:rowOff>
    </xdr:from>
    <xdr:to>
      <xdr:col>0</xdr:col>
      <xdr:colOff>304800</xdr:colOff>
      <xdr:row>105</xdr:row>
      <xdr:rowOff>112395</xdr:rowOff>
    </xdr:to>
    <xdr:sp macro="" textlink="">
      <xdr:nvSpPr>
        <xdr:cNvPr id="9" name="AutoShape 8">
          <a:extLst>
            <a:ext uri="{FF2B5EF4-FFF2-40B4-BE49-F238E27FC236}">
              <a16:creationId xmlns:a16="http://schemas.microsoft.com/office/drawing/2014/main" id="{9D191625-0C17-42B4-8D05-9DA62D04874E}"/>
            </a:ext>
          </a:extLst>
        </xdr:cNvPr>
        <xdr:cNvSpPr>
          <a:spLocks noChangeAspect="1" noChangeArrowheads="1"/>
        </xdr:cNvSpPr>
      </xdr:nvSpPr>
      <xdr:spPr bwMode="auto">
        <a:xfrm>
          <a:off x="0" y="194881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98</xdr:row>
      <xdr:rowOff>0</xdr:rowOff>
    </xdr:from>
    <xdr:ext cx="304800" cy="295275"/>
    <xdr:sp macro="" textlink="">
      <xdr:nvSpPr>
        <xdr:cNvPr id="10" name="AutoShape 7">
          <a:extLst>
            <a:ext uri="{FF2B5EF4-FFF2-40B4-BE49-F238E27FC236}">
              <a16:creationId xmlns:a16="http://schemas.microsoft.com/office/drawing/2014/main" id="{185CCDD6-C113-4430-A39D-DDC8CF0D63FF}"/>
            </a:ext>
          </a:extLst>
        </xdr:cNvPr>
        <xdr:cNvSpPr>
          <a:spLocks noChangeAspect="1" noChangeArrowheads="1"/>
        </xdr:cNvSpPr>
      </xdr:nvSpPr>
      <xdr:spPr bwMode="auto">
        <a:xfrm>
          <a:off x="0" y="184023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99</xdr:row>
      <xdr:rowOff>0</xdr:rowOff>
    </xdr:from>
    <xdr:ext cx="304800" cy="295275"/>
    <xdr:sp macro="" textlink="">
      <xdr:nvSpPr>
        <xdr:cNvPr id="11" name="AutoShape 8">
          <a:extLst>
            <a:ext uri="{FF2B5EF4-FFF2-40B4-BE49-F238E27FC236}">
              <a16:creationId xmlns:a16="http://schemas.microsoft.com/office/drawing/2014/main" id="{FD445F55-F475-424D-AAD2-DC5C45305A71}"/>
            </a:ext>
          </a:extLst>
        </xdr:cNvPr>
        <xdr:cNvSpPr>
          <a:spLocks noChangeAspect="1" noChangeArrowheads="1"/>
        </xdr:cNvSpPr>
      </xdr:nvSpPr>
      <xdr:spPr bwMode="auto">
        <a:xfrm>
          <a:off x="0" y="1858327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B181D0-46E1-488E-B348-42F9D10D9485}" name="Table3" displayName="Table3" ref="A4:C22" headerRowCount="0" totalsRowShown="0" headerRowDxfId="69">
  <tableColumns count="3">
    <tableColumn id="1" xr3:uid="{7A61284F-1531-45AC-8906-D931BD187869}" name="DRE1 ESG strategy during development " headerRowDxfId="68" dataDxfId="67"/>
    <tableColumn id="4" xr3:uid="{8C019B58-9E1C-44D4-AE15-CCFFC33AE498}" name="Column2" headerRowDxfId="66"/>
    <tableColumn id="2" xr3:uid="{EA4F02B1-4B01-4319-B668-F0180839E8C0}" name="Column1" headerRowDxfId="65" dataDxfId="64"/>
  </tableColumns>
  <tableStyleInfo name="Table Style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A88381-94E7-42CE-9E72-D92973DB976B}" name="Table32" displayName="Table32" ref="A4:C22" headerRowCount="0" totalsRowShown="0" headerRowDxfId="42">
  <tableColumns count="3">
    <tableColumn id="1" xr3:uid="{E3F91149-62D9-4173-84FD-23E0FE2AA992}" name="DRE1 ESG strategy during development " headerRowDxfId="41" dataDxfId="40"/>
    <tableColumn id="4" xr3:uid="{EC03C841-AD37-4C73-B892-5642AA18D697}" name="Column2" headerRowDxfId="39"/>
    <tableColumn id="2" xr3:uid="{94150F33-A0A5-4BBA-B3A6-9D1C748F0C97}" name="Column1" headerRowDxfId="38" dataDxfId="37"/>
  </tableColumns>
  <tableStyleInfo name="Table Style 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9EE090F-DA87-4BAB-9B92-96AFF27F5965}" name="Table27" displayName="Table27" ref="A26:C33" totalsRowShown="0">
  <autoFilter ref="A26:C33" xr:uid="{C9EE090F-DA87-4BAB-9B92-96AFF27F5965}">
    <filterColumn colId="0" hiddenButton="1"/>
    <filterColumn colId="1" hiddenButton="1"/>
    <filterColumn colId="2" hiddenButton="1"/>
  </autoFilter>
  <tableColumns count="3">
    <tableColumn id="1" xr3:uid="{65AEA0D3-A4D6-465C-9118-EF5C53E9D078}" name="◊ Connect to multi-modal transit networks" dataDxfId="36"/>
    <tableColumn id="2" xr3:uid="{4880D30F-F1D7-42CA-94E1-FE70D0DDB430}" name="☑️" dataDxfId="35"/>
    <tableColumn id="3" xr3:uid="{7DC0F846-5F45-46F3-9454-09DB5244BBCA}" name="11.501.2 Multi-Modal Transportation" dataDxfId="3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2088DF5-34FF-4F64-A1E6-11D0D05E6A8A}" name="Table28" displayName="Table28" ref="A37:C44" totalsRowShown="0">
  <autoFilter ref="A37:C44" xr:uid="{12088DF5-34FF-4F64-A1E6-11D0D05E6A8A}">
    <filterColumn colId="0" hiddenButton="1"/>
    <filterColumn colId="1" hiddenButton="1"/>
    <filterColumn colId="2" hiddenButton="1"/>
  </autoFilter>
  <tableColumns count="3">
    <tableColumn id="1" xr3:uid="{659D67F7-7D01-4B25-A100-731E291C439F}" name="◊ Manage waste by diverting construction and demolition materials from disposal " dataDxfId="33"/>
    <tableColumn id="2" xr3:uid="{DF631FDE-D44D-4AF2-903D-609F5E740C5D}" name="☑️" dataDxfId="32"/>
    <tableColumn id="3" xr3:uid="{BFCCC91A-920B-4ED7-A4DE-C4408F9320E4}" name="11.605 Recycled Construction Waste" dataDxfId="3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D810B17-3F33-4171-8D22-851DDDAFD533}" name="Table29" displayName="Table29" ref="A49:C60" totalsRowShown="0">
  <autoFilter ref="A49:C60" xr:uid="{5D810B17-3F33-4171-8D22-851DDDAFD533}">
    <filterColumn colId="0" hiddenButton="1"/>
    <filterColumn colId="1" hiddenButton="1"/>
    <filterColumn colId="2" hiddenButton="1"/>
  </autoFilter>
  <tableColumns count="3">
    <tableColumn id="1" xr3:uid="{31505FBA-F954-470B-ADCD-7B616D9488E8}" name="◊ Environmental Product Declarations" dataDxfId="30"/>
    <tableColumn id="2" xr3:uid="{E4AC54CD-DD27-41BE-91F1-735065138940}" name="☑️" dataDxfId="29"/>
    <tableColumn id="3" xr3:uid="{54C5FDA1-9F22-48C8-8588-C0E4CB97FE02}" name="11.611.1 Product Declarations" dataDxfId="2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73E9C33-68CF-4138-AE00-ABAAF69F18C2}" name="Table30" displayName="Table30" ref="A70:C88" totalsRowShown="0">
  <autoFilter ref="A70:C88" xr:uid="{773E9C33-68CF-4138-AE00-ABAAF69F18C2}">
    <filterColumn colId="0" hiddenButton="1"/>
    <filterColumn colId="1" hiddenButton="1"/>
    <filterColumn colId="2" hiddenButton="1"/>
  </autoFilter>
  <tableColumns count="3">
    <tableColumn id="1" xr3:uid="{F8DD5000-3E03-4BFC-8D83-EBAD1F6A20CD}" name="◊ Integrative design process" dataDxfId="27"/>
    <tableColumn id="2" xr3:uid="{67B2ED43-E0B3-4181-ADA9-54B6BCE6BD88}" name="☑️" dataDxfId="26"/>
    <tableColumn id="3" xr3:uid="{5F9F6827-2611-4C33-B35F-EF2ED50E5653}" name="11.701 Minimum Energy Efficiency Requirements" dataDxfId="2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DC5AAD6-258E-43AD-BD67-103D77FE0392}" name="Table31" displayName="Table31" ref="A110:C129" totalsRowShown="0">
  <autoFilter ref="A110:C129" xr:uid="{0DC5AAD6-258E-43AD-BD67-103D77FE0392}">
    <filterColumn colId="0" hiddenButton="1"/>
    <filterColumn colId="1" hiddenButton="1"/>
    <filterColumn colId="2" hiddenButton="1"/>
  </autoFilter>
  <tableColumns count="3">
    <tableColumn id="1" xr3:uid="{C7A96333-6E4E-4A70-A6A6-32DDB67481D0}" name="◊ Development and implementation of a commissioning plan" dataDxfId="24"/>
    <tableColumn id="2" xr3:uid="{7EDF0424-D45B-4C93-99DD-76D97F7583DA}" name="☑️"/>
    <tableColumn id="3" xr3:uid="{342817EA-B486-4A30-AE3B-CD83E21DAA68}" name="11.801, 11.802 Water Efficiency"/>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47980AB-1558-418F-B758-34AD78D518D6}" name="Table34" displayName="Table34" ref="A135:C144" totalsRowShown="0">
  <autoFilter ref="A135:C144" xr:uid="{947980AB-1558-418F-B758-34AD78D518D6}">
    <filterColumn colId="0" hiddenButton="1"/>
    <filterColumn colId="1" hiddenButton="1"/>
    <filterColumn colId="2" hiddenButton="1"/>
  </autoFilter>
  <tableColumns count="3">
    <tableColumn id="1" xr3:uid="{1FE3EC20-7594-4A16-A456-7B9783426562}" name="Diversion rate requirements" dataDxfId="23"/>
    <tableColumn id="2" xr3:uid="{4CDE21CF-5A4F-41F4-9680-BACA98503279}" name="☑️" dataDxfId="22"/>
    <tableColumn id="3" xr3:uid="{ADA0864D-A2C8-4B73-9220-8CA77FA0AB89}" name="11.605.2 Construction Waste Management Plan"/>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42BA297-6838-4EBD-8369-01D2D170E36B}" name="Table35" displayName="Table35" ref="A153:C170" totalsRowShown="0">
  <autoFilter ref="A153:C170" xr:uid="{742BA297-6838-4EBD-8369-01D2D170E36B}">
    <filterColumn colId="0" hiddenButton="1"/>
    <filterColumn colId="1" hiddenButton="1"/>
    <filterColumn colId="2" hiddenButton="1"/>
  </autoFilter>
  <tableColumns count="3">
    <tableColumn id="1" xr3:uid="{29752D35-8C2E-4002-8052-4A2B4E95BF4A}" name="◊ Acoustic comfort" dataDxfId="21"/>
    <tableColumn id="2" xr3:uid="{6E2959AF-16C3-4FBC-A645-2ACFC42BC7BB}" name="☑️" dataDxfId="20"/>
    <tableColumn id="3" xr3:uid="{2500BEFD-F779-42F9-888F-1F0AAAF6CCD7}" name="11.905.4 Sound Barrier" dataDxfId="19"/>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EEFD7D-5366-48C8-8AEC-424434F00AA1}" name="Table33" displayName="Table33" ref="A4:C22" headerRowCount="0" totalsRowShown="0" headerRowDxfId="18">
  <tableColumns count="3">
    <tableColumn id="1" xr3:uid="{E481F9C2-58C1-488C-BB79-985BEDC27B44}" name="DRE1 ESG strategy during development " headerRowDxfId="17" dataDxfId="16"/>
    <tableColumn id="4" xr3:uid="{A62FBD22-BC5C-44A3-84B2-60BE7D4FA67A}" name="Column2" headerRowDxfId="15"/>
    <tableColumn id="2" xr3:uid="{10862393-2EDE-4DDE-A5FF-0ECF3C0EBD1A}" name="Column1" headerRowDxfId="14" dataDxfId="13"/>
  </tableColumns>
  <tableStyleInfo name="Table Style 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54D6C96-C840-4076-8A07-AF0510DAB54E}" name="Table21" displayName="Table21" ref="A27:C38" totalsRowShown="0">
  <autoFilter ref="A27:C38" xr:uid="{554D6C96-C840-4076-8A07-AF0510DAB54E}">
    <filterColumn colId="0" hiddenButton="1"/>
    <filterColumn colId="1" hiddenButton="1"/>
    <filterColumn colId="2" hiddenButton="1"/>
  </autoFilter>
  <tableColumns count="3">
    <tableColumn id="1" xr3:uid="{EEFA8CE3-8E33-4892-9D27-5D905BED3CAD}" name="◊ Environmental Product Declarations" dataDxfId="12"/>
    <tableColumn id="2" xr3:uid="{F70FF79B-D6E0-4853-AC8D-CAA32F4DC215}" name=" " dataDxfId="11"/>
    <tableColumn id="3" xr3:uid="{529C9DEB-ED99-4F7D-A177-700C2770E600}" name="  " dataDxfId="1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291CDB-DF5E-4533-BE25-1D9598F78B52}" name="Table5" displayName="Table5" ref="A26:C33" totalsRowShown="0">
  <autoFilter ref="A26:C33" xr:uid="{E1291CDB-DF5E-4533-BE25-1D9598F78B52}">
    <filterColumn colId="0" hiddenButton="1"/>
    <filterColumn colId="1" hiddenButton="1"/>
    <filterColumn colId="2" hiddenButton="1"/>
  </autoFilter>
  <tableColumns count="3">
    <tableColumn id="1" xr3:uid="{80602ECF-6B95-4FCB-AA21-B801D1046D28}" name="◊ Connect to multi-modal transit networks" dataDxfId="63"/>
    <tableColumn id="2" xr3:uid="{5E3A52AA-639E-4B67-BE73-ACFD0DA5077A}" name="☑️" dataDxfId="62"/>
    <tableColumn id="3" xr3:uid="{4BAC398C-D4AC-46D4-AFA7-FF0A8C920C3E}" name="501.2 Multi-modal transportation" dataDxfId="61"/>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ECDEF0E-F964-47D6-BB21-DBE5935F62DC}" name="Table22" displayName="Table22" ref="A44:C62" totalsRowShown="0">
  <autoFilter ref="A44:C62" xr:uid="{2ECDEF0E-F964-47D6-BB21-DBE5935F62DC}">
    <filterColumn colId="0" hiddenButton="1"/>
    <filterColumn colId="1" hiddenButton="1"/>
    <filterColumn colId="2" hiddenButton="1"/>
  </autoFilter>
  <tableColumns count="3">
    <tableColumn id="1" xr3:uid="{7CF85DB1-70D7-4EB0-8F81-E23204211C1A}" name="◊ Integrative design process" dataDxfId="9"/>
    <tableColumn id="2" xr3:uid="{A3C0FCFD-4017-4ADA-A271-01B4316F00BF}" name="☑️" dataDxfId="8"/>
    <tableColumn id="3" xr3:uid="{56C572D3-BEB0-4967-8DD0-0D7A350C82F7}" name="1203.10 Energy Performance Pathway, 1203.11 Energy Prescriptive Pathway, 1203.15.1 ERI Target Compliance" dataDxfId="7"/>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3927337-05F7-4151-829F-5F237925587D}" name="Table23" displayName="Table23" ref="A68:C86" totalsRowShown="0">
  <autoFilter ref="A68:C86" xr:uid="{93927337-05F7-4151-829F-5F237925587D}">
    <filterColumn colId="0" hiddenButton="1"/>
    <filterColumn colId="1" hiddenButton="1"/>
    <filterColumn colId="2" hiddenButton="1"/>
  </autoFilter>
  <tableColumns count="3">
    <tableColumn id="1" xr3:uid="{A2ED245E-71B5-4A85-AFB9-8A1408AF0A35}" name="◊ Integrative design for water conservation" dataDxfId="6"/>
    <tableColumn id="2" xr3:uid="{41BF46B5-6533-420E-8197-C205A58EDFBC}" name="☑️"/>
    <tableColumn id="3" xr3:uid="{A28092C2-48C6-4817-8D30-2631B2C92819}" name="1204.4 Alternative Compliance Path (WRI)" dataDxfId="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FB7304F-EC62-43CC-BC07-6DC2560BE0F4}" name="Table24" displayName="Table24" ref="A117:C119" totalsRowShown="0">
  <autoFilter ref="A117:C119" xr:uid="{EFB7304F-EC62-43CC-BC07-6DC2560BE0F4}">
    <filterColumn colId="0" hiddenButton="1"/>
    <filterColumn colId="1" hiddenButton="1"/>
    <filterColumn colId="2" hiddenButton="1"/>
  </autoFilter>
  <tableColumns count="3">
    <tableColumn id="1" xr3:uid="{DE86548D-FE4B-428F-9B9A-7450BF34D604}" name="◊ 1-The entity requires projects to align with requirements of a third-party green building rating system but does not require certification" dataDxfId="4"/>
    <tableColumn id="2" xr3:uid="{162192F8-2CBE-4CBC-8A39-D35141BA32D1}" name=" " dataDxfId="3"/>
    <tableColumn id="3" xr3:uid="{F32017AF-7E83-4E97-88B8-EE05D11C05E9}" name="  "/>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57FFF4E-CB1D-48F6-BA18-0269860A33D5}" name="Table25" displayName="Table25" ref="A91:C112" totalsRowShown="0">
  <autoFilter ref="A91:C112" xr:uid="{057FFF4E-CB1D-48F6-BA18-0269860A33D5}">
    <filterColumn colId="0" hiddenButton="1"/>
    <filterColumn colId="1" hiddenButton="1"/>
    <filterColumn colId="2" hiddenButton="1"/>
  </autoFilter>
  <tableColumns count="3">
    <tableColumn id="1" xr3:uid="{92EB9CF1-97B5-482B-B5B4-D43B35790A3E}" name="◊ Health Impact Assessment" dataDxfId="2"/>
    <tableColumn id="2" xr3:uid="{B8DB7FB4-4FC4-40FF-9C94-59CF19CF7187}" name=" " dataDxfId="1"/>
    <tableColumn id="3" xr3:uid="{06D9DE27-8CC6-4CDF-A09E-68D132C42B85}" name="  " dataDxfId="0"/>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2AC9AAA-F11E-4C42-86C5-DB902246885F}" name="Table17" displayName="Table17" ref="A4:C11" totalsRowShown="0">
  <autoFilter ref="A4:C11" xr:uid="{E2AC9AAA-F11E-4C42-86C5-DB902246885F}">
    <filterColumn colId="0" hiddenButton="1"/>
    <filterColumn colId="1" hiddenButton="1"/>
    <filterColumn colId="2" hiddenButton="1"/>
  </autoFilter>
  <tableColumns count="3">
    <tableColumn id="1" xr3:uid="{885A41EC-4158-4E58-A16E-73EEAB49F9BB}" name="◊ Connect to multi-modal transit networks" dataDxfId="76"/>
    <tableColumn id="2" xr3:uid="{7516CA28-5D02-4687-AF79-39EC8C51187C}" name="☑️" dataDxfId="75"/>
    <tableColumn id="3" xr3:uid="{7B425C68-5B84-4E27-BFDE-DC05AC5639ED}" name="405.6 Multi-Modal Transportation" dataDxfId="7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506C52C-0B5F-4E5E-8018-563E76C84305}" name="Table18" displayName="Table18" ref="A15:C22" totalsRowShown="0">
  <autoFilter ref="A15:C22" xr:uid="{8506C52C-0B5F-4E5E-8018-563E76C84305}">
    <filterColumn colId="0" hiddenButton="1"/>
    <filterColumn colId="1" hiddenButton="1"/>
    <filterColumn colId="2" hiddenButton="1"/>
  </autoFilter>
  <tableColumns count="3">
    <tableColumn id="1" xr3:uid="{B62B312D-55B2-445C-A7AE-1039A7F46524}" name="◊ Manage waste by diverting construction and demolition materials from disposal " dataDxfId="73"/>
    <tableColumn id="2" xr3:uid="{F911656A-5F23-40AE-A019-A43B920341A8}" name="☑️" dataDxfId="72"/>
    <tableColumn id="3" xr3:uid="{800E1B93-7541-4C8A-902B-D103728F07E7}" name="403.11 Demolition of Existing Building" dataDxfId="71"/>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AF83B68-D1BC-49E0-A4A4-D8F7020998E9}" name="Table19" displayName="Table19" ref="A27:C29" totalsRowShown="0">
  <autoFilter ref="A27:C29" xr:uid="{DAF83B68-D1BC-49E0-A4A4-D8F7020998E9}">
    <filterColumn colId="0" hiddenButton="1"/>
    <filterColumn colId="1" hiddenButton="1"/>
    <filterColumn colId="2" hiddenButton="1"/>
  </autoFilter>
  <tableColumns count="3">
    <tableColumn id="1" xr3:uid="{CFC89B2D-FF6D-495D-A9F4-96C70FF1F25E}" name="◊ 1-The entity requires projects to align with requirements of a third-party green building rating system but does not require certification"/>
    <tableColumn id="2" xr3:uid="{1AA1E373-DF8D-48FE-91DC-F487B17B3B40}" name="  " dataDxfId="70"/>
    <tableColumn id="3" xr3:uid="{7A2A9C76-34B4-4B90-BFBC-6E8BE27C5AA9}" name=" "/>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41C1C6-6824-4C74-84D6-2BB345CFE224}" name="Table6" displayName="Table6" ref="A37:C44" totalsRowShown="0">
  <autoFilter ref="A37:C44" xr:uid="{4841C1C6-6824-4C74-84D6-2BB345CFE224}">
    <filterColumn colId="0" hiddenButton="1"/>
    <filterColumn colId="1" hiddenButton="1"/>
    <filterColumn colId="2" hiddenButton="1"/>
  </autoFilter>
  <tableColumns count="3">
    <tableColumn id="1" xr3:uid="{A9FF5CED-C30F-4934-93F2-64B71AD2B755}" name="◊ Manage waste by diverting construction and demolition materials from disposal " dataDxfId="60"/>
    <tableColumn id="2" xr3:uid="{07C716C8-C2A1-410F-9ACB-DA8FBF530BC2}" name="☑️" dataDxfId="59"/>
    <tableColumn id="3" xr3:uid="{4776CBBF-FB29-4AC0-8169-2C02FEED40C8}" name="503.8 Demolition of Existing Building and 605 Recycled Construction Waste" dataDxfId="5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2F8671E-CFB2-4B05-BF57-F51BA978B830}" name="Table8" displayName="Table8" ref="A49:C60" totalsRowShown="0">
  <autoFilter ref="A49:C60" xr:uid="{22F8671E-CFB2-4B05-BF57-F51BA978B830}">
    <filterColumn colId="0" hiddenButton="1"/>
    <filterColumn colId="1" hiddenButton="1"/>
    <filterColumn colId="2" hiddenButton="1"/>
  </autoFilter>
  <tableColumns count="3">
    <tableColumn id="1" xr3:uid="{AC3CD447-38BC-4894-B966-204E21F56C96}" name="◊ Environmental Product Declarations" dataDxfId="57"/>
    <tableColumn id="2" xr3:uid="{8680B96E-3370-4F87-AEDC-292910B5F477}" name="☑️" dataDxfId="56"/>
    <tableColumn id="3" xr3:uid="{9EC4A9DE-E13B-4179-81C4-F1C637D6A34B}" name="611.1 Product Declarations" dataDxfId="55"/>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2FCDF7-B71F-4356-AA70-EC08D899D9BE}" name="Table10" displayName="Table10" ref="A70:C88" totalsRowShown="0">
  <autoFilter ref="A70:C88" xr:uid="{1A2FCDF7-B71F-4356-AA70-EC08D899D9BE}">
    <filterColumn colId="0" hiddenButton="1"/>
    <filterColumn colId="1" hiddenButton="1"/>
    <filterColumn colId="2" hiddenButton="1"/>
  </autoFilter>
  <tableColumns count="3">
    <tableColumn id="1" xr3:uid="{7291B561-2E91-48F4-BAF0-98D85870F95E}" name="◊ Integrative design process" dataDxfId="54"/>
    <tableColumn id="2" xr3:uid="{4D924933-FBB3-431E-8375-D558D01215B5}" name="☑️" dataDxfId="53"/>
    <tableColumn id="3" xr3:uid="{DB063611-03E3-40BB-89ED-4EC0B0FFCF4D}" name="Chapter 7" dataDxfId="5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681A153-C8AD-45BF-9538-8EFF5A5ED818}" name="Table12" displayName="Table12" ref="A110:C129" totalsRowShown="0">
  <autoFilter ref="A110:C129" xr:uid="{9681A153-C8AD-45BF-9538-8EFF5A5ED818}">
    <filterColumn colId="0" hiddenButton="1"/>
    <filterColumn colId="1" hiddenButton="1"/>
    <filterColumn colId="2" hiddenButton="1"/>
  </autoFilter>
  <tableColumns count="3">
    <tableColumn id="1" xr3:uid="{8084F250-1F05-488B-8468-DED92ED8068F}" name="◊ Development and implementation of a commissioning plan" dataDxfId="51"/>
    <tableColumn id="2" xr3:uid="{A0CAD33C-B95C-4A26-93AC-DAD07588892F}" name="☑️"/>
    <tableColumn id="3" xr3:uid="{712FF146-ED06-44AF-81D3-9E900A968284}" name="Chapter 8, Water Rating Index (WRI) Score and NGBS Green+ ZERO WATER"/>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EE6B365-EDF2-4224-B8E8-5A6F67D8C9EB}" name="Table14" displayName="Table14" ref="A135:C143" totalsRowShown="0">
  <autoFilter ref="A135:C143" xr:uid="{4EE6B365-EDF2-4224-B8E8-5A6F67D8C9EB}">
    <filterColumn colId="0" hiddenButton="1"/>
    <filterColumn colId="1" hiddenButton="1"/>
    <filterColumn colId="2" hiddenButton="1"/>
  </autoFilter>
  <tableColumns count="3">
    <tableColumn id="1" xr3:uid="{0341AA69-C457-411C-A2C5-072C60939E87}" name="Diversion rate requirements" dataDxfId="50"/>
    <tableColumn id="2" xr3:uid="{2BBB3681-7F8B-4245-B979-EE2AD5D6EFFD}" name="☑️" dataDxfId="49"/>
    <tableColumn id="3" xr3:uid="{F6AFBB12-2798-4E74-B3C2-0ADE30164886}" name="605.2 Construction Waste Management Plan" dataDxfId="48"/>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F270555-1ABE-4A5C-BA93-259D75EBD1E3}" name="Table15" displayName="Table15" ref="A152:C169" totalsRowShown="0">
  <autoFilter ref="A152:C169" xr:uid="{4F270555-1ABE-4A5C-BA93-259D75EBD1E3}">
    <filterColumn colId="0" hiddenButton="1"/>
    <filterColumn colId="1" hiddenButton="1"/>
    <filterColumn colId="2" hiddenButton="1"/>
  </autoFilter>
  <tableColumns count="3">
    <tableColumn id="1" xr3:uid="{21B42BE0-4B2C-447B-B046-E5F8EFFD1344}" name="◊ Acoustic comfort" dataDxfId="47"/>
    <tableColumn id="2" xr3:uid="{1A207CF0-73CB-4456-BAFD-8EE3C4CF184E}" name="☑️" dataDxfId="46"/>
    <tableColumn id="3" xr3:uid="{9EF54539-19A2-496B-89E7-A8ADB8DA3082}" name="905.4 Sound Barrier" dataDxfId="45"/>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4C4C208-91D7-41C0-834E-28E19DDEBEBB}" name="Table16" displayName="Table16" ref="A174:C176" totalsRowShown="0">
  <autoFilter ref="A174:C176" xr:uid="{B4C4C208-91D7-41C0-834E-28E19DDEBEBB}">
    <filterColumn colId="0" hiddenButton="1"/>
    <filterColumn colId="1" hiddenButton="1"/>
    <filterColumn colId="2" hiddenButton="1"/>
  </autoFilter>
  <tableColumns count="3">
    <tableColumn id="1" xr3:uid="{7A188162-B01C-449C-A895-321942D905A1}" name="◊ 1-The entity requires projects to align with requirements of a third-party green building rating system but does not require certification" dataDxfId="44"/>
    <tableColumn id="2" xr3:uid="{EC0E5F28-C878-470F-8AAA-A0E43AEB24E4}" name="  " dataDxfId="43"/>
    <tableColumn id="3" xr3:uid="{262F7053-76DA-4481-8724-C20DEF34336E}" name="   "/>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esb-prd-public.s3.amazonaws.com/2023/2023_Reference_Guide/GRESB_Real_Estate_Standard_Changes" TargetMode="External"/><Relationship Id="rId3" Type="http://schemas.openxmlformats.org/officeDocument/2006/relationships/hyperlink" Target="https://www.homeinnovation.com/-/media/Files/Certification/Green_Building/NGBS-Green-Good-for-Investors.pdf" TargetMode="External"/><Relationship Id="rId7" Type="http://schemas.openxmlformats.org/officeDocument/2006/relationships/hyperlink" Target="https://documents.gresb.com/generated_files/real_estate/2023/real_estate/scoring_document/complete.html" TargetMode="External"/><Relationship Id="rId2" Type="http://schemas.openxmlformats.org/officeDocument/2006/relationships/hyperlink" Target="https://www.homeinnovation.com/-/media/Files/Certification/Green_Building/NGBS_Green_Land_Devel_Flyr.pdf" TargetMode="External"/><Relationship Id="rId1" Type="http://schemas.openxmlformats.org/officeDocument/2006/relationships/hyperlink" Target="https://documents.gresb.com/generated_files/real_estate/2022/real_estate/reference_guide/complete.html" TargetMode="External"/><Relationship Id="rId6" Type="http://schemas.openxmlformats.org/officeDocument/2006/relationships/hyperlink" Target="https://www.homeinnovation.com/-/media/Files/Certification/Green_Building/BustingMyths.pdf" TargetMode="External"/><Relationship Id="rId5" Type="http://schemas.openxmlformats.org/officeDocument/2006/relationships/hyperlink" Target="https://www.homeinnovation.com/services/certification/water_efficiency_certifications/certified_water_rating" TargetMode="External"/><Relationship Id="rId10" Type="http://schemas.openxmlformats.org/officeDocument/2006/relationships/drawing" Target="../drawings/drawing1.xml"/><Relationship Id="rId4" Type="http://schemas.openxmlformats.org/officeDocument/2006/relationships/hyperlink" Target="https://www.homeinnovation.com/services/certification/green_homes/ngbs_green_plu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3.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4.bin"/><Relationship Id="rId4" Type="http://schemas.openxmlformats.org/officeDocument/2006/relationships/table" Target="../tables/table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homeinnovation.com/services/certification/green_certified_products/green_certified_product_detail?prodid=524" TargetMode="External"/><Relationship Id="rId21" Type="http://schemas.openxmlformats.org/officeDocument/2006/relationships/hyperlink" Target="https://www.homeinnovation.com/services/certification/green_certified_products/green_certified_product_detail?prodid=562" TargetMode="External"/><Relationship Id="rId42" Type="http://schemas.openxmlformats.org/officeDocument/2006/relationships/hyperlink" Target="https://www.homeinnovation.com/services/certification/green_certified_products/green_certified_product_detail?prodid=312" TargetMode="External"/><Relationship Id="rId47" Type="http://schemas.openxmlformats.org/officeDocument/2006/relationships/hyperlink" Target="https://www.homeinnovation.com/services/certification/green_certified_products/green_certified_product_detail?prodid=439" TargetMode="External"/><Relationship Id="rId63" Type="http://schemas.openxmlformats.org/officeDocument/2006/relationships/hyperlink" Target="https://www.homeinnovation.com/services/certification/green_certified_products/green_certified_product_detail?prodid=446" TargetMode="External"/><Relationship Id="rId68" Type="http://schemas.openxmlformats.org/officeDocument/2006/relationships/hyperlink" Target="https://www.homeinnovation.com/services/certification/green_certified_products/green_certified_product_detail?prodid=353" TargetMode="External"/><Relationship Id="rId84" Type="http://schemas.openxmlformats.org/officeDocument/2006/relationships/hyperlink" Target="https://www.homeinnovation.com/services/certification/green_certified_products/green_certified_product_detail?prodid=144" TargetMode="External"/><Relationship Id="rId89" Type="http://schemas.openxmlformats.org/officeDocument/2006/relationships/hyperlink" Target="https://www.homeinnovation.com/services/certification/green_certified_products/green_certified_product_detail?prodid=13" TargetMode="External"/><Relationship Id="rId16" Type="http://schemas.openxmlformats.org/officeDocument/2006/relationships/hyperlink" Target="https://www.homeinnovation.com/services/certification/green_certified_products/green_certified_product_detail?prodid=376" TargetMode="External"/><Relationship Id="rId11" Type="http://schemas.openxmlformats.org/officeDocument/2006/relationships/hyperlink" Target="https://www.homeinnovation.com/services/certification/green_certified_products/green_certified_product_detail?prodid=147" TargetMode="External"/><Relationship Id="rId32" Type="http://schemas.openxmlformats.org/officeDocument/2006/relationships/hyperlink" Target="https://www.homeinnovation.com/services/certification/green_certified_products/green_certified_product_detail?prodid=312" TargetMode="External"/><Relationship Id="rId37" Type="http://schemas.openxmlformats.org/officeDocument/2006/relationships/hyperlink" Target="https://www.homeinnovation.com/services/certification/green_certified_products/green_certified_product_detail?prodid=123" TargetMode="External"/><Relationship Id="rId53" Type="http://schemas.openxmlformats.org/officeDocument/2006/relationships/hyperlink" Target="https://www.homeinnovation.com/services/certification/green_certified_products/green_certified_product_detail?prodid=473" TargetMode="External"/><Relationship Id="rId58" Type="http://schemas.openxmlformats.org/officeDocument/2006/relationships/hyperlink" Target="https://www.homeinnovation.com/services/certification/green_certified_products/green_certified_product_detail?prodid=329" TargetMode="External"/><Relationship Id="rId74" Type="http://schemas.openxmlformats.org/officeDocument/2006/relationships/hyperlink" Target="https://www.homeinnovation.com/services/certification/green_certified_products/green_certified_product_detail?prodid=568" TargetMode="External"/><Relationship Id="rId79" Type="http://schemas.openxmlformats.org/officeDocument/2006/relationships/hyperlink" Target="https://www.homeinnovation.com/services/certification/green_certified_products/green_certified_product_detail?prodid=438" TargetMode="External"/><Relationship Id="rId5" Type="http://schemas.openxmlformats.org/officeDocument/2006/relationships/hyperlink" Target="https://www.homeinnovation.com/services/certification/green_certified_products/green_certified_product_detail?prodid=537" TargetMode="External"/><Relationship Id="rId90" Type="http://schemas.openxmlformats.org/officeDocument/2006/relationships/hyperlink" Target="https://www.homeinnovation.com/services/certification/green_certified_products/green_certified_product_detail?prodid=144" TargetMode="External"/><Relationship Id="rId95" Type="http://schemas.openxmlformats.org/officeDocument/2006/relationships/hyperlink" Target="https://www.homeinnovation.com/services/certification/green_certified_products/green_certified_product_detail?prodid=443" TargetMode="External"/><Relationship Id="rId22" Type="http://schemas.openxmlformats.org/officeDocument/2006/relationships/hyperlink" Target="https://www.homeinnovation.com/services/certification/green_certified_products/green_certified_product_detail?prodid=553" TargetMode="External"/><Relationship Id="rId27" Type="http://schemas.openxmlformats.org/officeDocument/2006/relationships/hyperlink" Target="https://www.homeinnovation.com/services/certification/green_certified_products/green_certified_product_detail?prodid=570" TargetMode="External"/><Relationship Id="rId43" Type="http://schemas.openxmlformats.org/officeDocument/2006/relationships/hyperlink" Target="https://www.homeinnovation.com/services/certification/green_certified_products/green_certified_product_detail?prodid=13" TargetMode="External"/><Relationship Id="rId48" Type="http://schemas.openxmlformats.org/officeDocument/2006/relationships/hyperlink" Target="https://www.homeinnovation.com/services/certification/green_certified_products/green_certified_product_detail?prodid=568" TargetMode="External"/><Relationship Id="rId64" Type="http://schemas.openxmlformats.org/officeDocument/2006/relationships/hyperlink" Target="https://www.homeinnovation.com/services/certification/green_certified_products/green_certified_product_detail?prodid=119" TargetMode="External"/><Relationship Id="rId69" Type="http://schemas.openxmlformats.org/officeDocument/2006/relationships/hyperlink" Target="https://www.homeinnovation.com/services/certification/green_certified_products/green_certified_product_detail?prodid=312" TargetMode="External"/><Relationship Id="rId80" Type="http://schemas.openxmlformats.org/officeDocument/2006/relationships/hyperlink" Target="https://www.homeinnovation.com/services/certification/green_certified_products/green_certified_product_detail?prodid=143" TargetMode="External"/><Relationship Id="rId85" Type="http://schemas.openxmlformats.org/officeDocument/2006/relationships/hyperlink" Target="https://www.homeinnovation.com/services/certification/green_certified_products/green_certified_product_detail?prodid=317" TargetMode="External"/><Relationship Id="rId3" Type="http://schemas.openxmlformats.org/officeDocument/2006/relationships/hyperlink" Target="https://www.homeinnovation.com/services/certification/green_certified_products/green_certified_product_detail?prodid=122" TargetMode="External"/><Relationship Id="rId12" Type="http://schemas.openxmlformats.org/officeDocument/2006/relationships/hyperlink" Target="https://www.homeinnovation.com/services/certification/green_certified_products/green_certified_product_detail?prodid=245" TargetMode="External"/><Relationship Id="rId17" Type="http://schemas.openxmlformats.org/officeDocument/2006/relationships/hyperlink" Target="https://www.homeinnovation.com/services/certification/green_certified_products/green_certified_product_detail?prodid=525" TargetMode="External"/><Relationship Id="rId25" Type="http://schemas.openxmlformats.org/officeDocument/2006/relationships/hyperlink" Target="https://www.homeinnovation.com/services/certification/green_certified_products/green_certified_product_detail?prodid=320" TargetMode="External"/><Relationship Id="rId33" Type="http://schemas.openxmlformats.org/officeDocument/2006/relationships/hyperlink" Target="https://www.homeinnovation.com/services/certification/green_certified_products/green_certified_product_detail?prodid=477" TargetMode="External"/><Relationship Id="rId38" Type="http://schemas.openxmlformats.org/officeDocument/2006/relationships/hyperlink" Target="https://www.homeinnovation.com/services/certification/green_certified_products/green_certified_product_detail?prodid=125" TargetMode="External"/><Relationship Id="rId46" Type="http://schemas.openxmlformats.org/officeDocument/2006/relationships/hyperlink" Target="https://www.homeinnovation.com/services/certification/green_certified_products/green_certified_product_detail?prodid=16" TargetMode="External"/><Relationship Id="rId59" Type="http://schemas.openxmlformats.org/officeDocument/2006/relationships/hyperlink" Target="https://www.homeinnovation.com/services/certification/green_certified_products/green_certified_product_detail?prodid=328" TargetMode="External"/><Relationship Id="rId67" Type="http://schemas.openxmlformats.org/officeDocument/2006/relationships/hyperlink" Target="https://www.homeinnovation.com/services/certification/green_certified_products/green_certified_product_detail?prodid=376" TargetMode="External"/><Relationship Id="rId20" Type="http://schemas.openxmlformats.org/officeDocument/2006/relationships/hyperlink" Target="https://www.homeinnovation.com/services/certification/green_certified_products/green_certified_product_detail?prodid=551" TargetMode="External"/><Relationship Id="rId41" Type="http://schemas.openxmlformats.org/officeDocument/2006/relationships/hyperlink" Target="https://www.homeinnovation.com/services/certification/green_certified_products/green_certified_product_detail?prodid=124" TargetMode="External"/><Relationship Id="rId54" Type="http://schemas.openxmlformats.org/officeDocument/2006/relationships/hyperlink" Target="https://www.homeinnovation.com/services/certification/green_certified_products/green_certified_product_detail?prodid=184" TargetMode="External"/><Relationship Id="rId62" Type="http://schemas.openxmlformats.org/officeDocument/2006/relationships/hyperlink" Target="https://www.homeinnovation.com/services/certification/green_certified_products/green_certified_product_detail?prodid=491" TargetMode="External"/><Relationship Id="rId70" Type="http://schemas.openxmlformats.org/officeDocument/2006/relationships/hyperlink" Target="https://www.homeinnovation.com/services/certification/green_certified_products/green_certified_product_detail?prodid=354" TargetMode="External"/><Relationship Id="rId75" Type="http://schemas.openxmlformats.org/officeDocument/2006/relationships/hyperlink" Target="https://www.homeinnovation.com/services/certification/green_certified_products/green_certified_product_detail?prodid=441" TargetMode="External"/><Relationship Id="rId83" Type="http://schemas.openxmlformats.org/officeDocument/2006/relationships/hyperlink" Target="https://www.homeinnovation.com/services/certification/green_certified_products/green_certified_product_detail?prodid=495" TargetMode="External"/><Relationship Id="rId88" Type="http://schemas.openxmlformats.org/officeDocument/2006/relationships/hyperlink" Target="https://www.homeinnovation.com/services/certification/green_certified_products/green_certified_product_detail?prodid=17" TargetMode="External"/><Relationship Id="rId91" Type="http://schemas.openxmlformats.org/officeDocument/2006/relationships/hyperlink" Target="https://www.homeinnovation.com/services/certification/green_certified_products/green_certified_product_detail?prodid=11" TargetMode="External"/><Relationship Id="rId96" Type="http://schemas.openxmlformats.org/officeDocument/2006/relationships/hyperlink" Target="https://www.homeinnovation.com/services/certification/green_certified_products/green_certified_product_detail?prodid=441" TargetMode="External"/><Relationship Id="rId1" Type="http://schemas.openxmlformats.org/officeDocument/2006/relationships/hyperlink" Target="https://www.homeinnovation.com/services/certification/green_certified_products/green_certified_product_detail?prodid=528" TargetMode="External"/><Relationship Id="rId6" Type="http://schemas.openxmlformats.org/officeDocument/2006/relationships/hyperlink" Target="https://www.homeinnovation.com/services/certification/green_certified_products/green_certified_product_detail?prodid=538" TargetMode="External"/><Relationship Id="rId15" Type="http://schemas.openxmlformats.org/officeDocument/2006/relationships/hyperlink" Target="https://www.homeinnovation.com/services/certification/green_certified_products/green_certified_product_detail?prodid=520" TargetMode="External"/><Relationship Id="rId23" Type="http://schemas.openxmlformats.org/officeDocument/2006/relationships/hyperlink" Target="https://www.homeinnovation.com/services/certification/green_certified_products/green_certified_product_detail?prodid=552" TargetMode="External"/><Relationship Id="rId28" Type="http://schemas.openxmlformats.org/officeDocument/2006/relationships/hyperlink" Target="https://www.homeinnovation.com/services/certification/green_certified_products/green_certified_product_detail?prodid=353" TargetMode="External"/><Relationship Id="rId36" Type="http://schemas.openxmlformats.org/officeDocument/2006/relationships/hyperlink" Target="https://www.homeinnovation.com/services/certification/green_certified_products/green_certified_product_detail?prodid=122" TargetMode="External"/><Relationship Id="rId49" Type="http://schemas.openxmlformats.org/officeDocument/2006/relationships/hyperlink" Target="https://www.homeinnovation.com/services/certification/green_certified_products/green_certified_product_detail?prodid=441" TargetMode="External"/><Relationship Id="rId57" Type="http://schemas.openxmlformats.org/officeDocument/2006/relationships/hyperlink" Target="https://www.homeinnovation.com/services/certification/green_certified_products/green_certified_product_detail?prodid=327" TargetMode="External"/><Relationship Id="rId10" Type="http://schemas.openxmlformats.org/officeDocument/2006/relationships/hyperlink" Target="https://www.homeinnovation.com/services/certification/green_certified_products/green_certified_product_detail?prodid=317" TargetMode="External"/><Relationship Id="rId31" Type="http://schemas.openxmlformats.org/officeDocument/2006/relationships/hyperlink" Target="https://www.homeinnovation.com/services/certification/green_certified_products/green_certified_product_detail?prodid=533" TargetMode="External"/><Relationship Id="rId44" Type="http://schemas.openxmlformats.org/officeDocument/2006/relationships/hyperlink" Target="https://www.homeinnovation.com/services/certification/green_certified_products/green_certified_product_detail?prodid=147" TargetMode="External"/><Relationship Id="rId52" Type="http://schemas.openxmlformats.org/officeDocument/2006/relationships/hyperlink" Target="https://www.homeinnovation.com/services/certification/green_certified_products/green_certified_product_detail?prodid=320" TargetMode="External"/><Relationship Id="rId60" Type="http://schemas.openxmlformats.org/officeDocument/2006/relationships/hyperlink" Target="https://www.homeinnovation.com/services/certification/green_certified_products/green_certified_product_detail?prodid=330" TargetMode="External"/><Relationship Id="rId65" Type="http://schemas.openxmlformats.org/officeDocument/2006/relationships/hyperlink" Target="https://www.homeinnovation.com/services/certification/green_certified_products/green_certified_product_detail?prodid=352" TargetMode="External"/><Relationship Id="rId73" Type="http://schemas.openxmlformats.org/officeDocument/2006/relationships/hyperlink" Target="https://www.homeinnovation.com/services/certification/green_certified_products/green_certified_product_detail?prodid=439" TargetMode="External"/><Relationship Id="rId78" Type="http://schemas.openxmlformats.org/officeDocument/2006/relationships/hyperlink" Target="https://www.homeinnovation.com/services/certification/green_certified_products/green_certified_product_detail?prodid=440" TargetMode="External"/><Relationship Id="rId81" Type="http://schemas.openxmlformats.org/officeDocument/2006/relationships/hyperlink" Target="https://www.homeinnovation.com/services/certification/green_certified_products/green_certified_product_detail?prodid=107" TargetMode="External"/><Relationship Id="rId86" Type="http://schemas.openxmlformats.org/officeDocument/2006/relationships/hyperlink" Target="https://www.homeinnovation.com/services/certification/green_certified_products/green_certified_product_detail?prodid=320" TargetMode="External"/><Relationship Id="rId94" Type="http://schemas.openxmlformats.org/officeDocument/2006/relationships/hyperlink" Target="https://www.homeinnovation.com/services/certification/green_certified_products/green_certified_product_detail?prodid=473" TargetMode="External"/><Relationship Id="rId4" Type="http://schemas.openxmlformats.org/officeDocument/2006/relationships/hyperlink" Target="https://www.homeinnovation.com/services/certification/green_certified_products/green_certified_product_detail?prodid=570" TargetMode="External"/><Relationship Id="rId9" Type="http://schemas.openxmlformats.org/officeDocument/2006/relationships/hyperlink" Target="https://www.homeinnovation.com/services/certification/green_certified_products/green_certified_product_detail?prodid=85" TargetMode="External"/><Relationship Id="rId13" Type="http://schemas.openxmlformats.org/officeDocument/2006/relationships/hyperlink" Target="https://www.homeinnovation.com/services/certification/green_certified_products/green_certified_product_detail?prodid=107" TargetMode="External"/><Relationship Id="rId18" Type="http://schemas.openxmlformats.org/officeDocument/2006/relationships/hyperlink" Target="https://www.homeinnovation.com/services/certification/green_certified_products/green_certified_product_detail?prodid=561" TargetMode="External"/><Relationship Id="rId39" Type="http://schemas.openxmlformats.org/officeDocument/2006/relationships/hyperlink" Target="https://www.homeinnovation.com/services/certification/green_certified_products/green_certified_product_detail?prodid=376" TargetMode="External"/><Relationship Id="rId34" Type="http://schemas.openxmlformats.org/officeDocument/2006/relationships/hyperlink" Target="https://www.homeinnovation.com/services/certification/green_certified_products/green_certified_product_detail?prodid=487" TargetMode="External"/><Relationship Id="rId50" Type="http://schemas.openxmlformats.org/officeDocument/2006/relationships/hyperlink" Target="https://www.homeinnovation.com/services/certification/green_certified_products/green_certified_product_detail?prodid=371" TargetMode="External"/><Relationship Id="rId55" Type="http://schemas.openxmlformats.org/officeDocument/2006/relationships/hyperlink" Target="https://www.homeinnovation.com/services/certification/green_certified_products/green_certified_product_detail?prodid=182" TargetMode="External"/><Relationship Id="rId76" Type="http://schemas.openxmlformats.org/officeDocument/2006/relationships/hyperlink" Target="https://www.homeinnovation.com/services/certification/green_certified_products/green_certified_product_detail?prodid=443" TargetMode="External"/><Relationship Id="rId97" Type="http://schemas.openxmlformats.org/officeDocument/2006/relationships/hyperlink" Target="https://www.homeinnovation.com/services/certification/green_certified_products/green_certified_product_detail?prodid=568" TargetMode="External"/><Relationship Id="rId7" Type="http://schemas.openxmlformats.org/officeDocument/2006/relationships/hyperlink" Target="https://www.homeinnovation.com/services/certification/green_certified_products/green_certified_product_detail?prodid=146" TargetMode="External"/><Relationship Id="rId71" Type="http://schemas.openxmlformats.org/officeDocument/2006/relationships/hyperlink" Target="https://www.homeinnovation.com/services/certification/green_certified_products/green_certified_product_detail?prodid=520" TargetMode="External"/><Relationship Id="rId92" Type="http://schemas.openxmlformats.org/officeDocument/2006/relationships/hyperlink" Target="https://www.homeinnovation.com/services/certification/green_certified_products/green_certified_product_detail?prodid=438" TargetMode="External"/><Relationship Id="rId2" Type="http://schemas.openxmlformats.org/officeDocument/2006/relationships/hyperlink" Target="https://www.homeinnovation.com/services/certification/green_certified_products/green_certified_product_detail?prodid=464" TargetMode="External"/><Relationship Id="rId29" Type="http://schemas.openxmlformats.org/officeDocument/2006/relationships/hyperlink" Target="https://www.homeinnovation.com/services/certification/green_certified_products/green_certified_product_detail?prodid=520" TargetMode="External"/><Relationship Id="rId24" Type="http://schemas.openxmlformats.org/officeDocument/2006/relationships/hyperlink" Target="https://www.homeinnovation.com/services/certification/green_certified_products/green_certified_product_detail?prodid=317" TargetMode="External"/><Relationship Id="rId40" Type="http://schemas.openxmlformats.org/officeDocument/2006/relationships/hyperlink" Target="https://www.homeinnovation.com/services/certification/green_certified_products/green_certified_product_detail?prodid=520" TargetMode="External"/><Relationship Id="rId45" Type="http://schemas.openxmlformats.org/officeDocument/2006/relationships/hyperlink" Target="https://www.homeinnovation.com/services/certification/green_certified_products/green_certified_product_detail?prodid=17" TargetMode="External"/><Relationship Id="rId66" Type="http://schemas.openxmlformats.org/officeDocument/2006/relationships/hyperlink" Target="https://www.homeinnovation.com/services/certification/green_certified_products/green_certified_product_detail?prodid=355" TargetMode="External"/><Relationship Id="rId87" Type="http://schemas.openxmlformats.org/officeDocument/2006/relationships/hyperlink" Target="https://www.homeinnovation.com/services/certification/green_certified_products/green_certified_product_detail?prodid=16" TargetMode="External"/><Relationship Id="rId61" Type="http://schemas.openxmlformats.org/officeDocument/2006/relationships/hyperlink" Target="https://www.homeinnovation.com/services/certification/green_certified_products/green_certified_product_detail?prodid=268" TargetMode="External"/><Relationship Id="rId82" Type="http://schemas.openxmlformats.org/officeDocument/2006/relationships/hyperlink" Target="https://www.homeinnovation.com/services/certification/green_certified_products/green_certified_product_detail?prodid=142" TargetMode="External"/><Relationship Id="rId19" Type="http://schemas.openxmlformats.org/officeDocument/2006/relationships/hyperlink" Target="https://www.homeinnovation.com/services/certification/green_certified_products/green_certified_product_detail?prodid=549" TargetMode="External"/><Relationship Id="rId14" Type="http://schemas.openxmlformats.org/officeDocument/2006/relationships/hyperlink" Target="https://www.homeinnovation.com/services/certification/green_certified_products/green_certified_product_detail?prodid=355" TargetMode="External"/><Relationship Id="rId30" Type="http://schemas.openxmlformats.org/officeDocument/2006/relationships/hyperlink" Target="https://www.homeinnovation.com/services/certification/green_certified_products/green_certified_product_detail?prodid=119" TargetMode="External"/><Relationship Id="rId35" Type="http://schemas.openxmlformats.org/officeDocument/2006/relationships/hyperlink" Target="https://www.homeinnovation.com/services/certification/green_certified_products/green_certified_product_detail?prodid=147" TargetMode="External"/><Relationship Id="rId56" Type="http://schemas.openxmlformats.org/officeDocument/2006/relationships/hyperlink" Target="https://www.homeinnovation.com/services/certification/green_certified_products/green_certified_product_detail?prodid=181" TargetMode="External"/><Relationship Id="rId77" Type="http://schemas.openxmlformats.org/officeDocument/2006/relationships/hyperlink" Target="https://www.homeinnovation.com/services/certification/green_certified_products/green_certified_product_detail?prodid=473" TargetMode="External"/><Relationship Id="rId8" Type="http://schemas.openxmlformats.org/officeDocument/2006/relationships/hyperlink" Target="https://www.homeinnovation.com/services/certification/green_certified_products/green_certified_product_detail?prodid=112" TargetMode="External"/><Relationship Id="rId51" Type="http://schemas.openxmlformats.org/officeDocument/2006/relationships/hyperlink" Target="https://www.homeinnovation.com/services/certification/green_certified_products/green_certified_product_detail?prodid=443" TargetMode="External"/><Relationship Id="rId72" Type="http://schemas.openxmlformats.org/officeDocument/2006/relationships/hyperlink" Target="https://www.homeinnovation.com/services/certification/green_certified_products/green_certified_product_detail?prodid=523" TargetMode="External"/><Relationship Id="rId93" Type="http://schemas.openxmlformats.org/officeDocument/2006/relationships/hyperlink" Target="https://www.homeinnovation.com/services/certification/green_certified_products/green_certified_product_detail?prodid=440" TargetMode="External"/><Relationship Id="rId98" Type="http://schemas.openxmlformats.org/officeDocument/2006/relationships/hyperlink" Target="https://www.homeinnovation.com/services/certification/green_certified_products/green_certified_product_detail?prodid=4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CD101-7C20-4288-B386-A4042F0B8598}">
  <dimension ref="A1:O19"/>
  <sheetViews>
    <sheetView showGridLines="0" tabSelected="1" zoomScale="90" zoomScaleNormal="90" workbookViewId="0">
      <selection activeCell="G7" sqref="G7"/>
    </sheetView>
  </sheetViews>
  <sheetFormatPr defaultRowHeight="14.5" x14ac:dyDescent="0.35"/>
  <cols>
    <col min="1" max="1" width="11.08984375" customWidth="1"/>
    <col min="15" max="15" width="21.08984375" customWidth="1"/>
  </cols>
  <sheetData>
    <row r="1" spans="1:15" ht="82.25" customHeight="1" x14ac:dyDescent="0.35">
      <c r="A1" s="16"/>
      <c r="B1" s="16"/>
      <c r="C1" s="16"/>
      <c r="D1" s="120" t="s">
        <v>230</v>
      </c>
      <c r="E1" s="121"/>
      <c r="F1" s="121"/>
      <c r="G1" s="121"/>
      <c r="H1" s="121"/>
      <c r="I1" s="121"/>
      <c r="J1" s="121"/>
      <c r="K1" s="121"/>
      <c r="L1" s="121"/>
      <c r="M1" s="121"/>
      <c r="N1" s="121"/>
      <c r="O1" s="121"/>
    </row>
    <row r="2" spans="1:15" ht="28.5" x14ac:dyDescent="0.35">
      <c r="A2" s="140" t="s">
        <v>482</v>
      </c>
      <c r="B2" s="140"/>
      <c r="C2" s="140"/>
      <c r="D2" s="117"/>
      <c r="E2" s="118"/>
      <c r="F2" s="118"/>
      <c r="G2" s="118"/>
      <c r="H2" s="118"/>
      <c r="I2" s="118"/>
      <c r="J2" s="118"/>
      <c r="K2" s="118"/>
      <c r="L2" s="118"/>
      <c r="M2" s="118"/>
      <c r="N2" s="118"/>
      <c r="O2" s="118"/>
    </row>
    <row r="3" spans="1:15" ht="37.25" customHeight="1" thickBot="1" x14ac:dyDescent="0.6">
      <c r="A3" s="124" t="s">
        <v>132</v>
      </c>
      <c r="B3" s="124"/>
      <c r="C3" s="124"/>
    </row>
    <row r="4" spans="1:15" ht="61.75" customHeight="1" x14ac:dyDescent="0.35">
      <c r="A4" s="125" t="s">
        <v>479</v>
      </c>
      <c r="B4" s="126"/>
      <c r="C4" s="126"/>
      <c r="D4" s="126"/>
      <c r="E4" s="126"/>
      <c r="F4" s="126"/>
      <c r="G4" s="126"/>
      <c r="H4" s="126"/>
      <c r="I4" s="126"/>
      <c r="J4" s="126"/>
      <c r="K4" s="126"/>
      <c r="L4" s="126"/>
      <c r="M4" s="126"/>
      <c r="N4" s="126"/>
      <c r="O4" s="126"/>
    </row>
    <row r="5" spans="1:15" ht="31.25" customHeight="1" thickBot="1" x14ac:dyDescent="0.6">
      <c r="A5" s="122" t="s">
        <v>229</v>
      </c>
      <c r="B5" s="122"/>
      <c r="C5" s="122"/>
      <c r="D5" s="43"/>
      <c r="E5" s="43"/>
      <c r="F5" s="43"/>
      <c r="G5" s="43"/>
      <c r="H5" s="43"/>
      <c r="I5" s="43"/>
      <c r="J5" s="43"/>
      <c r="K5" s="43"/>
      <c r="L5" s="43"/>
      <c r="M5" s="43"/>
      <c r="N5" s="43"/>
      <c r="O5" s="43"/>
    </row>
    <row r="6" spans="1:15" ht="123" customHeight="1" x14ac:dyDescent="0.35">
      <c r="A6" s="126" t="s">
        <v>465</v>
      </c>
      <c r="B6" s="126"/>
      <c r="C6" s="126"/>
      <c r="D6" s="126"/>
      <c r="E6" s="126"/>
      <c r="F6" s="126"/>
      <c r="G6" s="126"/>
      <c r="H6" s="126"/>
      <c r="I6" s="126"/>
      <c r="J6" s="126"/>
      <c r="K6" s="126"/>
      <c r="L6" s="126"/>
      <c r="M6" s="126"/>
      <c r="N6" s="126"/>
      <c r="O6" s="126"/>
    </row>
    <row r="7" spans="1:15" ht="29.4" customHeight="1" thickBot="1" x14ac:dyDescent="0.6">
      <c r="A7" s="122" t="s">
        <v>133</v>
      </c>
      <c r="B7" s="122"/>
      <c r="C7" s="122"/>
      <c r="D7" s="43"/>
      <c r="E7" s="43"/>
      <c r="F7" s="43"/>
      <c r="G7" s="43"/>
      <c r="H7" s="43"/>
      <c r="I7" s="43"/>
      <c r="J7" s="43"/>
      <c r="K7" s="43"/>
      <c r="L7" s="43"/>
      <c r="M7" s="43"/>
      <c r="N7" s="43"/>
      <c r="O7" s="43"/>
    </row>
    <row r="8" spans="1:15" ht="78" customHeight="1" x14ac:dyDescent="0.35">
      <c r="A8" s="126" t="s">
        <v>452</v>
      </c>
      <c r="B8" s="126"/>
      <c r="C8" s="126"/>
      <c r="D8" s="126"/>
      <c r="E8" s="126"/>
      <c r="F8" s="126"/>
      <c r="G8" s="126"/>
      <c r="H8" s="126"/>
      <c r="I8" s="126"/>
      <c r="J8" s="126"/>
      <c r="K8" s="126"/>
      <c r="L8" s="126"/>
      <c r="M8" s="126"/>
      <c r="N8" s="126"/>
      <c r="O8" s="126"/>
    </row>
    <row r="9" spans="1:15" ht="31.25" customHeight="1" thickBot="1" x14ac:dyDescent="0.6">
      <c r="A9" s="122" t="s">
        <v>144</v>
      </c>
      <c r="B9" s="122"/>
      <c r="C9" s="122"/>
      <c r="D9" s="43"/>
      <c r="F9" s="43"/>
    </row>
    <row r="10" spans="1:15" ht="13.25" customHeight="1" x14ac:dyDescent="0.35">
      <c r="A10" s="123" t="s">
        <v>145</v>
      </c>
      <c r="B10" s="123"/>
      <c r="C10" s="123"/>
      <c r="D10" s="123"/>
      <c r="E10" s="123"/>
      <c r="F10" s="123"/>
      <c r="G10" s="123"/>
      <c r="H10" s="123"/>
      <c r="I10" s="123"/>
      <c r="J10" s="123"/>
      <c r="K10" s="123"/>
      <c r="L10" s="123"/>
      <c r="M10" s="123"/>
      <c r="N10" s="123"/>
      <c r="O10" s="123"/>
    </row>
    <row r="11" spans="1:15" ht="13.25" customHeight="1" x14ac:dyDescent="0.35">
      <c r="A11" s="113" t="s">
        <v>480</v>
      </c>
      <c r="B11" s="24"/>
      <c r="C11" s="24"/>
      <c r="D11" s="24"/>
      <c r="E11" s="24"/>
      <c r="F11" s="24"/>
      <c r="G11" s="24"/>
      <c r="H11" s="24"/>
      <c r="I11" s="24"/>
      <c r="J11" s="24"/>
      <c r="K11" s="24"/>
      <c r="L11" s="24"/>
      <c r="M11" s="24"/>
      <c r="N11" s="24"/>
      <c r="O11" s="24"/>
    </row>
    <row r="12" spans="1:15" ht="13.25" customHeight="1" x14ac:dyDescent="0.35">
      <c r="A12" s="113" t="s">
        <v>481</v>
      </c>
      <c r="B12" s="24"/>
      <c r="C12" s="24"/>
      <c r="D12" s="24"/>
      <c r="E12" s="24"/>
      <c r="F12" s="24"/>
      <c r="G12" s="24"/>
      <c r="H12" s="24"/>
      <c r="I12" s="24"/>
      <c r="J12" s="24"/>
      <c r="K12" s="24"/>
      <c r="L12" s="24"/>
      <c r="M12" s="24"/>
      <c r="N12" s="24"/>
      <c r="O12" s="24"/>
    </row>
    <row r="13" spans="1:15" ht="12.65" customHeight="1" x14ac:dyDescent="0.35">
      <c r="A13" s="24" t="s">
        <v>146</v>
      </c>
      <c r="B13" s="23"/>
      <c r="C13" s="23"/>
      <c r="D13" s="23"/>
      <c r="E13" s="23"/>
      <c r="F13" s="23"/>
      <c r="G13" s="23"/>
      <c r="H13" s="23"/>
      <c r="I13" s="23"/>
      <c r="J13" s="23"/>
      <c r="K13" s="23"/>
      <c r="L13" s="23"/>
      <c r="M13" s="23"/>
      <c r="N13" s="23"/>
      <c r="O13" s="23"/>
    </row>
    <row r="14" spans="1:15" ht="12.65" customHeight="1" x14ac:dyDescent="0.35">
      <c r="A14" s="24" t="s">
        <v>147</v>
      </c>
      <c r="B14" s="23"/>
      <c r="C14" s="23"/>
      <c r="D14" s="23"/>
      <c r="E14" s="23"/>
      <c r="F14" s="23"/>
      <c r="G14" s="23"/>
      <c r="H14" s="23"/>
      <c r="I14" s="23"/>
      <c r="J14" s="23"/>
      <c r="K14" s="23"/>
      <c r="L14" s="23"/>
      <c r="M14" s="23"/>
      <c r="N14" s="23"/>
      <c r="O14" s="23"/>
    </row>
    <row r="15" spans="1:15" ht="16.75" customHeight="1" x14ac:dyDescent="0.35">
      <c r="A15" s="24" t="s">
        <v>237</v>
      </c>
      <c r="B15" s="23"/>
      <c r="C15" s="23"/>
      <c r="D15" s="23"/>
      <c r="E15" s="23"/>
      <c r="F15" s="23"/>
      <c r="G15" s="23"/>
      <c r="H15" s="23"/>
      <c r="I15" s="23"/>
      <c r="J15" s="23"/>
      <c r="K15" s="23"/>
      <c r="L15" s="23"/>
      <c r="M15" s="23"/>
      <c r="N15" s="23"/>
      <c r="O15" s="23"/>
    </row>
    <row r="16" spans="1:15" s="1" customFormat="1" ht="16.25" customHeight="1" x14ac:dyDescent="0.35">
      <c r="A16" s="24" t="s">
        <v>149</v>
      </c>
      <c r="B16" s="23"/>
      <c r="C16" s="23"/>
      <c r="D16" s="23"/>
      <c r="E16" s="23"/>
      <c r="F16" s="23"/>
      <c r="G16" s="23"/>
      <c r="H16" s="23"/>
      <c r="I16" s="23"/>
      <c r="J16" s="23"/>
      <c r="K16" s="23"/>
      <c r="L16" s="23"/>
      <c r="M16" s="23"/>
      <c r="N16" s="23"/>
      <c r="O16" s="23"/>
    </row>
    <row r="17" spans="1:15" ht="25.25" customHeight="1" thickBot="1" x14ac:dyDescent="0.4">
      <c r="A17" s="24" t="s">
        <v>148</v>
      </c>
      <c r="B17" s="23"/>
      <c r="C17" s="23"/>
      <c r="D17" s="23"/>
      <c r="E17" s="23"/>
      <c r="F17" s="23"/>
      <c r="G17" s="23"/>
      <c r="H17" s="23"/>
      <c r="I17" s="23"/>
      <c r="J17" s="23"/>
      <c r="K17" s="23"/>
      <c r="L17" s="23"/>
      <c r="M17" s="23"/>
      <c r="N17" s="23"/>
      <c r="O17" s="23"/>
    </row>
    <row r="18" spans="1:15" ht="32.4" customHeight="1" x14ac:dyDescent="0.35">
      <c r="A18" s="119" t="s">
        <v>238</v>
      </c>
      <c r="B18" s="119"/>
      <c r="C18" s="119"/>
      <c r="D18" s="119"/>
      <c r="E18" s="119"/>
      <c r="F18" s="119"/>
      <c r="G18" s="119"/>
      <c r="H18" s="119"/>
      <c r="I18" s="119"/>
      <c r="J18" s="119"/>
      <c r="K18" s="119"/>
      <c r="L18" s="119"/>
      <c r="M18" s="119"/>
      <c r="N18" s="119"/>
      <c r="O18" s="119"/>
    </row>
    <row r="19" spans="1:15" x14ac:dyDescent="0.35">
      <c r="A19" t="s">
        <v>182</v>
      </c>
      <c r="D19" s="44"/>
    </row>
  </sheetData>
  <sheetProtection algorithmName="SHA-512" hashValue="gfXkitEgQIcoMwpTNSXuzB1qnZ64qt6+Fxs6j8toojSWbp4kdAzk2ftT49AyQLFggB2DIsSvJ9bjMkDfOyMt2Q==" saltValue="5v+mzvt1UFEJqqYFHW0v6g==" spinCount="100000" sheet="1" objects="1" scenarios="1"/>
  <mergeCells count="11">
    <mergeCell ref="A18:O18"/>
    <mergeCell ref="D1:O1"/>
    <mergeCell ref="A9:C9"/>
    <mergeCell ref="A10:O10"/>
    <mergeCell ref="A3:C3"/>
    <mergeCell ref="A4:O4"/>
    <mergeCell ref="A7:C7"/>
    <mergeCell ref="A8:O8"/>
    <mergeCell ref="A5:C5"/>
    <mergeCell ref="A6:O6"/>
    <mergeCell ref="A2:C2"/>
  </mergeCells>
  <hyperlinks>
    <hyperlink ref="A10:O10" r:id="rId1" display="2022 GRESB Real Estate Reference Guide" xr:uid="{5EEA1765-8D8D-46B4-8A85-00C657F35BD8}"/>
    <hyperlink ref="A13" r:id="rId2" display="NGBS Green Land Development  One-pager" xr:uid="{0AD27EFB-3E08-4714-B641-8CCFD845F3FF}"/>
    <hyperlink ref="A14" r:id="rId3" display="NGBS Green Good for Investors" xr:uid="{8D3AB0A2-1B56-4B63-8895-789D8AF307DE}"/>
    <hyperlink ref="A15" r:id="rId4" display="NGBS Green+ Complaince Handbook" xr:uid="{BA7522A0-D8F7-472F-97F8-3822A4870C19}"/>
    <hyperlink ref="A17" r:id="rId5" display="Water Rating Index (WRI)" xr:uid="{6AAB6BF3-AA6E-48EC-99B1-293E093F0E62}"/>
    <hyperlink ref="A16" r:id="rId6" xr:uid="{8FDC68A7-22B2-4772-B7B9-80D6CEF7E7B4}"/>
    <hyperlink ref="A11" r:id="rId7" xr:uid="{7367B5DE-76E0-43E1-A760-B26A4E6371C0}"/>
    <hyperlink ref="A12" r:id="rId8" xr:uid="{640C9BCA-95E5-46BB-8375-67C1FA18CCB1}"/>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52A7-34B8-48A6-9E26-B0970678328E}">
  <dimension ref="A1:G177"/>
  <sheetViews>
    <sheetView showGridLines="0" zoomScale="90" zoomScaleNormal="90" workbookViewId="0"/>
  </sheetViews>
  <sheetFormatPr defaultRowHeight="14.5" x14ac:dyDescent="0.35"/>
  <cols>
    <col min="1" max="1" width="94.453125" bestFit="1" customWidth="1"/>
    <col min="2" max="2" width="6.08984375" bestFit="1" customWidth="1"/>
    <col min="3" max="3" width="104.90625" bestFit="1" customWidth="1"/>
    <col min="4" max="4" width="13.08984375" customWidth="1"/>
    <col min="5" max="5" width="12.6328125" customWidth="1"/>
    <col min="6" max="6" width="12.81640625" customWidth="1"/>
    <col min="7" max="7" width="14" customWidth="1"/>
    <col min="8" max="8" width="8.453125" customWidth="1"/>
  </cols>
  <sheetData>
    <row r="1" spans="1:7" ht="38.4" customHeight="1" x14ac:dyDescent="0.35">
      <c r="A1" s="3" t="s">
        <v>53</v>
      </c>
      <c r="C1" s="4" t="s">
        <v>233</v>
      </c>
      <c r="D1" s="127" t="s">
        <v>355</v>
      </c>
      <c r="E1" s="127"/>
      <c r="F1" s="127"/>
      <c r="G1" s="127"/>
    </row>
    <row r="3" spans="1:7" x14ac:dyDescent="0.35">
      <c r="A3" s="61" t="s">
        <v>49</v>
      </c>
      <c r="C3" s="62" t="s">
        <v>136</v>
      </c>
    </row>
    <row r="4" spans="1:7" x14ac:dyDescent="0.35">
      <c r="A4" s="7" t="s">
        <v>48</v>
      </c>
      <c r="B4" s="94" t="s">
        <v>0</v>
      </c>
      <c r="C4" s="6" t="s">
        <v>246</v>
      </c>
    </row>
    <row r="5" spans="1:7" x14ac:dyDescent="0.35">
      <c r="A5" s="7" t="s">
        <v>44</v>
      </c>
      <c r="B5" s="94"/>
      <c r="C5" s="5"/>
    </row>
    <row r="6" spans="1:7" x14ac:dyDescent="0.35">
      <c r="A6" s="7" t="s">
        <v>46</v>
      </c>
      <c r="B6" s="94"/>
      <c r="C6" s="5"/>
    </row>
    <row r="7" spans="1:7" x14ac:dyDescent="0.35">
      <c r="A7" s="7" t="s">
        <v>5</v>
      </c>
      <c r="B7" s="94" t="s">
        <v>0</v>
      </c>
      <c r="C7" s="5" t="s">
        <v>247</v>
      </c>
    </row>
    <row r="8" spans="1:7" x14ac:dyDescent="0.35">
      <c r="A8" s="7" t="s">
        <v>47</v>
      </c>
      <c r="B8" s="94" t="s">
        <v>0</v>
      </c>
      <c r="C8" s="5" t="s">
        <v>120</v>
      </c>
      <c r="G8" s="1"/>
    </row>
    <row r="9" spans="1:7" x14ac:dyDescent="0.35">
      <c r="A9" s="7" t="s">
        <v>3</v>
      </c>
      <c r="B9" s="94"/>
      <c r="C9" s="5"/>
    </row>
    <row r="10" spans="1:7" x14ac:dyDescent="0.35">
      <c r="A10" s="7" t="s">
        <v>6</v>
      </c>
      <c r="B10" s="94" t="s">
        <v>0</v>
      </c>
      <c r="C10" s="5" t="s">
        <v>195</v>
      </c>
    </row>
    <row r="11" spans="1:7" x14ac:dyDescent="0.35">
      <c r="A11" s="7" t="s">
        <v>7</v>
      </c>
      <c r="B11" s="94" t="s">
        <v>0</v>
      </c>
      <c r="C11" s="5" t="s">
        <v>141</v>
      </c>
    </row>
    <row r="12" spans="1:7" x14ac:dyDescent="0.35">
      <c r="A12" s="7" t="s">
        <v>8</v>
      </c>
      <c r="B12" s="94" t="s">
        <v>0</v>
      </c>
      <c r="C12" s="5" t="s">
        <v>140</v>
      </c>
      <c r="D12" s="128" t="s">
        <v>434</v>
      </c>
      <c r="E12" s="128"/>
      <c r="F12" s="128"/>
      <c r="G12" s="128"/>
    </row>
    <row r="13" spans="1:7" x14ac:dyDescent="0.35">
      <c r="A13" s="7" t="s">
        <v>9</v>
      </c>
      <c r="B13" s="94" t="s">
        <v>0</v>
      </c>
      <c r="C13" s="5" t="s">
        <v>122</v>
      </c>
    </row>
    <row r="14" spans="1:7" x14ac:dyDescent="0.35">
      <c r="A14" s="7" t="s">
        <v>10</v>
      </c>
      <c r="B14" s="94" t="s">
        <v>0</v>
      </c>
      <c r="C14" s="5" t="s">
        <v>248</v>
      </c>
      <c r="D14" s="85" t="s">
        <v>436</v>
      </c>
      <c r="E14" s="81"/>
      <c r="F14" s="81"/>
      <c r="G14" s="81"/>
    </row>
    <row r="15" spans="1:7" x14ac:dyDescent="0.35">
      <c r="A15" s="7" t="s">
        <v>11</v>
      </c>
      <c r="B15" s="94" t="s">
        <v>0</v>
      </c>
      <c r="C15" s="5" t="s">
        <v>196</v>
      </c>
    </row>
    <row r="16" spans="1:7" x14ac:dyDescent="0.35">
      <c r="A16" s="7" t="s">
        <v>12</v>
      </c>
      <c r="B16" s="94" t="s">
        <v>0</v>
      </c>
      <c r="C16" s="5" t="s">
        <v>143</v>
      </c>
    </row>
    <row r="17" spans="1:7" x14ac:dyDescent="0.35">
      <c r="A17" s="7" t="s">
        <v>13</v>
      </c>
      <c r="B17" s="94" t="s">
        <v>0</v>
      </c>
      <c r="C17" s="5" t="s">
        <v>335</v>
      </c>
      <c r="D17" s="85" t="s">
        <v>439</v>
      </c>
      <c r="E17" s="81"/>
      <c r="F17" s="81"/>
      <c r="G17" s="81"/>
    </row>
    <row r="18" spans="1:7" x14ac:dyDescent="0.35">
      <c r="A18" s="7" t="s">
        <v>45</v>
      </c>
      <c r="B18" s="94" t="s">
        <v>0</v>
      </c>
      <c r="C18" s="5" t="s">
        <v>239</v>
      </c>
    </row>
    <row r="19" spans="1:7" x14ac:dyDescent="0.35">
      <c r="A19" s="7" t="s">
        <v>14</v>
      </c>
      <c r="B19" s="94" t="s">
        <v>0</v>
      </c>
      <c r="C19" s="5" t="s">
        <v>123</v>
      </c>
      <c r="F19" s="84"/>
    </row>
    <row r="20" spans="1:7" x14ac:dyDescent="0.35">
      <c r="A20" s="7" t="s">
        <v>15</v>
      </c>
      <c r="B20" s="94" t="s">
        <v>0</v>
      </c>
      <c r="C20" s="5" t="s">
        <v>142</v>
      </c>
    </row>
    <row r="21" spans="1:7" x14ac:dyDescent="0.35">
      <c r="A21" s="7" t="s">
        <v>16</v>
      </c>
      <c r="B21" s="94" t="s">
        <v>0</v>
      </c>
      <c r="C21" s="5" t="s">
        <v>249</v>
      </c>
    </row>
    <row r="22" spans="1:7" x14ac:dyDescent="0.35">
      <c r="A22" s="7" t="s">
        <v>17</v>
      </c>
      <c r="B22" s="94" t="s">
        <v>0</v>
      </c>
      <c r="C22" s="5" t="s">
        <v>139</v>
      </c>
    </row>
    <row r="23" spans="1:7" x14ac:dyDescent="0.35">
      <c r="A23" s="19" t="s">
        <v>138</v>
      </c>
      <c r="B23" s="95">
        <f>16/19</f>
        <v>0.84210526315789469</v>
      </c>
      <c r="C23" s="20"/>
    </row>
    <row r="25" spans="1:7" x14ac:dyDescent="0.35">
      <c r="A25" s="61" t="s">
        <v>1</v>
      </c>
      <c r="C25" s="62" t="s">
        <v>136</v>
      </c>
    </row>
    <row r="26" spans="1:7" x14ac:dyDescent="0.35">
      <c r="A26" s="7" t="s">
        <v>4</v>
      </c>
      <c r="B26" s="94" t="s">
        <v>0</v>
      </c>
      <c r="C26" s="5" t="s">
        <v>122</v>
      </c>
    </row>
    <row r="27" spans="1:7" x14ac:dyDescent="0.35">
      <c r="A27" s="7" t="s">
        <v>18</v>
      </c>
      <c r="B27" s="94" t="s">
        <v>0</v>
      </c>
      <c r="C27" s="5" t="s">
        <v>123</v>
      </c>
    </row>
    <row r="28" spans="1:7" x14ac:dyDescent="0.35">
      <c r="A28" s="7" t="s">
        <v>19</v>
      </c>
      <c r="B28" s="94" t="s">
        <v>0</v>
      </c>
      <c r="C28" s="5" t="s">
        <v>250</v>
      </c>
    </row>
    <row r="29" spans="1:7" x14ac:dyDescent="0.35">
      <c r="A29" s="7" t="s">
        <v>20</v>
      </c>
      <c r="B29" s="94" t="s">
        <v>0</v>
      </c>
      <c r="C29" s="5" t="s">
        <v>250</v>
      </c>
    </row>
    <row r="30" spans="1:7" x14ac:dyDescent="0.35">
      <c r="A30" s="7" t="s">
        <v>21</v>
      </c>
      <c r="B30" s="94" t="s">
        <v>0</v>
      </c>
      <c r="C30" s="5" t="s">
        <v>251</v>
      </c>
    </row>
    <row r="31" spans="1:7" x14ac:dyDescent="0.35">
      <c r="A31" s="8" t="s">
        <v>22</v>
      </c>
      <c r="B31" s="94" t="s">
        <v>0</v>
      </c>
      <c r="C31" s="9" t="s">
        <v>194</v>
      </c>
    </row>
    <row r="32" spans="1:7" x14ac:dyDescent="0.35">
      <c r="A32" s="7" t="s">
        <v>23</v>
      </c>
      <c r="C32" s="5"/>
    </row>
    <row r="33" spans="1:3" x14ac:dyDescent="0.35">
      <c r="A33" s="7" t="s">
        <v>24</v>
      </c>
      <c r="B33" s="94" t="s">
        <v>0</v>
      </c>
      <c r="C33" s="5" t="s">
        <v>193</v>
      </c>
    </row>
    <row r="34" spans="1:3" x14ac:dyDescent="0.35">
      <c r="A34" s="19" t="s">
        <v>137</v>
      </c>
      <c r="B34" s="95">
        <f>7/8</f>
        <v>0.875</v>
      </c>
      <c r="C34" s="21"/>
    </row>
    <row r="36" spans="1:3" x14ac:dyDescent="0.35">
      <c r="A36" s="61" t="s">
        <v>50</v>
      </c>
      <c r="C36" s="62" t="s">
        <v>136</v>
      </c>
    </row>
    <row r="37" spans="1:3" x14ac:dyDescent="0.35">
      <c r="A37" s="8" t="s">
        <v>25</v>
      </c>
      <c r="B37" s="94" t="s">
        <v>0</v>
      </c>
      <c r="C37" s="9" t="s">
        <v>252</v>
      </c>
    </row>
    <row r="38" spans="1:3" x14ac:dyDescent="0.35">
      <c r="A38" s="8" t="s">
        <v>26</v>
      </c>
      <c r="B38" s="94" t="s">
        <v>0</v>
      </c>
      <c r="C38" s="5" t="s">
        <v>255</v>
      </c>
    </row>
    <row r="39" spans="1:3" x14ac:dyDescent="0.35">
      <c r="A39" s="8" t="s">
        <v>27</v>
      </c>
      <c r="C39" s="5"/>
    </row>
    <row r="40" spans="1:3" x14ac:dyDescent="0.35">
      <c r="A40" s="8" t="s">
        <v>28</v>
      </c>
      <c r="C40" s="5"/>
    </row>
    <row r="41" spans="1:3" x14ac:dyDescent="0.35">
      <c r="A41" s="8" t="s">
        <v>29</v>
      </c>
      <c r="B41" s="94" t="s">
        <v>0</v>
      </c>
      <c r="C41" s="5" t="s">
        <v>253</v>
      </c>
    </row>
    <row r="42" spans="1:3" x14ac:dyDescent="0.35">
      <c r="A42" s="8" t="s">
        <v>30</v>
      </c>
      <c r="C42" s="5"/>
    </row>
    <row r="43" spans="1:3" x14ac:dyDescent="0.35">
      <c r="A43" s="8" t="s">
        <v>31</v>
      </c>
      <c r="B43" s="94" t="s">
        <v>0</v>
      </c>
      <c r="C43" s="9" t="s">
        <v>254</v>
      </c>
    </row>
    <row r="44" spans="1:3" x14ac:dyDescent="0.35">
      <c r="A44" s="8" t="s">
        <v>32</v>
      </c>
      <c r="B44" s="94" t="s">
        <v>0</v>
      </c>
      <c r="C44" s="9" t="s">
        <v>254</v>
      </c>
    </row>
    <row r="45" spans="1:3" x14ac:dyDescent="0.35">
      <c r="A45" s="19" t="s">
        <v>137</v>
      </c>
      <c r="B45" s="95">
        <f>5/8</f>
        <v>0.625</v>
      </c>
      <c r="C45" s="21"/>
    </row>
    <row r="47" spans="1:3" x14ac:dyDescent="0.35">
      <c r="A47" s="61" t="s">
        <v>2</v>
      </c>
      <c r="C47" s="62" t="s">
        <v>136</v>
      </c>
    </row>
    <row r="48" spans="1:3" x14ac:dyDescent="0.35">
      <c r="A48" s="69" t="s">
        <v>134</v>
      </c>
      <c r="C48" s="5"/>
    </row>
    <row r="49" spans="1:7" x14ac:dyDescent="0.35">
      <c r="A49" s="7" t="s">
        <v>33</v>
      </c>
      <c r="B49" s="94" t="s">
        <v>0</v>
      </c>
      <c r="C49" s="5" t="s">
        <v>197</v>
      </c>
      <c r="D49" s="89" t="s">
        <v>435</v>
      </c>
      <c r="E49" s="81"/>
      <c r="F49" s="81"/>
      <c r="G49" s="81"/>
    </row>
    <row r="50" spans="1:7" x14ac:dyDescent="0.35">
      <c r="A50" s="7" t="s">
        <v>34</v>
      </c>
      <c r="C50" s="5"/>
    </row>
    <row r="51" spans="1:7" x14ac:dyDescent="0.35">
      <c r="A51" s="11" t="s">
        <v>135</v>
      </c>
      <c r="C51" s="5"/>
    </row>
    <row r="52" spans="1:7" x14ac:dyDescent="0.35">
      <c r="A52" s="7" t="s">
        <v>35</v>
      </c>
      <c r="B52" s="94" t="s">
        <v>0</v>
      </c>
      <c r="C52" s="5" t="s">
        <v>124</v>
      </c>
      <c r="D52" s="90" t="s">
        <v>436</v>
      </c>
      <c r="E52" s="91"/>
      <c r="F52" s="91"/>
      <c r="G52" s="91"/>
    </row>
    <row r="53" spans="1:7" x14ac:dyDescent="0.35">
      <c r="A53" s="7" t="s">
        <v>36</v>
      </c>
      <c r="B53" s="94" t="s">
        <v>0</v>
      </c>
      <c r="C53" s="5" t="s">
        <v>336</v>
      </c>
      <c r="D53" s="90" t="s">
        <v>447</v>
      </c>
      <c r="E53" s="92" t="s">
        <v>434</v>
      </c>
      <c r="F53" s="91"/>
      <c r="G53" s="91"/>
    </row>
    <row r="54" spans="1:7" ht="29" x14ac:dyDescent="0.35">
      <c r="A54" s="15" t="s">
        <v>37</v>
      </c>
      <c r="B54" s="94" t="s">
        <v>0</v>
      </c>
      <c r="C54" s="36" t="s">
        <v>453</v>
      </c>
      <c r="D54" s="93" t="s">
        <v>448</v>
      </c>
      <c r="E54" s="93" t="s">
        <v>449</v>
      </c>
      <c r="F54" s="93" t="s">
        <v>450</v>
      </c>
      <c r="G54" s="93" t="s">
        <v>451</v>
      </c>
    </row>
    <row r="55" spans="1:7" x14ac:dyDescent="0.35">
      <c r="A55" s="7" t="s">
        <v>38</v>
      </c>
      <c r="B55" s="94" t="s">
        <v>0</v>
      </c>
      <c r="C55" s="5" t="s">
        <v>125</v>
      </c>
    </row>
    <row r="56" spans="1:7" x14ac:dyDescent="0.35">
      <c r="A56" s="7" t="s">
        <v>39</v>
      </c>
      <c r="B56" s="94" t="s">
        <v>0</v>
      </c>
      <c r="C56" s="5" t="s">
        <v>140</v>
      </c>
      <c r="D56" s="88" t="s">
        <v>434</v>
      </c>
      <c r="E56" s="81"/>
      <c r="F56" s="81"/>
      <c r="G56" s="81"/>
    </row>
    <row r="57" spans="1:7" x14ac:dyDescent="0.35">
      <c r="A57" s="7" t="s">
        <v>40</v>
      </c>
      <c r="C57" s="5"/>
    </row>
    <row r="58" spans="1:7" x14ac:dyDescent="0.35">
      <c r="A58" s="7" t="s">
        <v>41</v>
      </c>
      <c r="B58" s="94" t="s">
        <v>0</v>
      </c>
      <c r="C58" s="5" t="s">
        <v>126</v>
      </c>
      <c r="D58" s="89" t="s">
        <v>437</v>
      </c>
      <c r="E58" s="81"/>
      <c r="F58" s="81"/>
      <c r="G58" s="81"/>
    </row>
    <row r="59" spans="1:7" ht="29" x14ac:dyDescent="0.35">
      <c r="A59" s="8" t="s">
        <v>42</v>
      </c>
      <c r="C59" s="5"/>
    </row>
    <row r="60" spans="1:7" x14ac:dyDescent="0.35">
      <c r="A60" s="7" t="s">
        <v>43</v>
      </c>
      <c r="B60" s="94" t="s">
        <v>0</v>
      </c>
      <c r="C60" s="5" t="s">
        <v>256</v>
      </c>
      <c r="D60" s="89" t="s">
        <v>438</v>
      </c>
      <c r="E60" s="81"/>
      <c r="F60" s="81"/>
      <c r="G60" s="81"/>
    </row>
    <row r="61" spans="1:7" x14ac:dyDescent="0.35">
      <c r="A61" s="19" t="s">
        <v>137</v>
      </c>
      <c r="B61" s="95">
        <f>8/11</f>
        <v>0.72727272727272729</v>
      </c>
      <c r="C61" s="21"/>
    </row>
    <row r="63" spans="1:7" x14ac:dyDescent="0.35">
      <c r="A63" s="61" t="s">
        <v>51</v>
      </c>
      <c r="C63" s="62" t="s">
        <v>136</v>
      </c>
    </row>
    <row r="64" spans="1:7" x14ac:dyDescent="0.35">
      <c r="A64" s="63" t="s">
        <v>52</v>
      </c>
      <c r="B64" s="94" t="s">
        <v>0</v>
      </c>
      <c r="C64" s="60" t="s">
        <v>127</v>
      </c>
      <c r="D64" s="88" t="s">
        <v>434</v>
      </c>
      <c r="E64" s="81"/>
      <c r="F64" s="81"/>
      <c r="G64" s="81"/>
    </row>
    <row r="65" spans="1:3" x14ac:dyDescent="0.35">
      <c r="A65" s="19" t="s">
        <v>137</v>
      </c>
      <c r="B65" s="96">
        <v>1</v>
      </c>
      <c r="C65" s="21"/>
    </row>
    <row r="67" spans="1:3" x14ac:dyDescent="0.35">
      <c r="A67" s="61" t="s">
        <v>54</v>
      </c>
      <c r="C67" s="62" t="s">
        <v>136</v>
      </c>
    </row>
    <row r="68" spans="1:3" x14ac:dyDescent="0.35">
      <c r="A68" s="67" t="s">
        <v>55</v>
      </c>
      <c r="C68" s="5"/>
    </row>
    <row r="69" spans="1:3" x14ac:dyDescent="0.35">
      <c r="A69" s="59" t="s">
        <v>66</v>
      </c>
      <c r="C69" s="60"/>
    </row>
    <row r="70" spans="1:3" x14ac:dyDescent="0.35">
      <c r="A70" s="7" t="s">
        <v>74</v>
      </c>
      <c r="B70" s="94" t="s">
        <v>0</v>
      </c>
      <c r="C70" s="5" t="s">
        <v>119</v>
      </c>
    </row>
    <row r="71" spans="1:3" x14ac:dyDescent="0.35">
      <c r="A71" s="7" t="s">
        <v>75</v>
      </c>
      <c r="B71" s="94" t="s">
        <v>0</v>
      </c>
      <c r="C71" s="5" t="s">
        <v>119</v>
      </c>
    </row>
    <row r="72" spans="1:3" x14ac:dyDescent="0.35">
      <c r="A72" s="7" t="s">
        <v>76</v>
      </c>
      <c r="C72" s="5"/>
    </row>
    <row r="73" spans="1:3" x14ac:dyDescent="0.35">
      <c r="A73" s="11" t="s">
        <v>56</v>
      </c>
      <c r="C73" s="5"/>
    </row>
    <row r="74" spans="1:3" x14ac:dyDescent="0.35">
      <c r="A74" s="7" t="s">
        <v>77</v>
      </c>
      <c r="B74" s="94" t="s">
        <v>0</v>
      </c>
      <c r="C74" s="5" t="s">
        <v>199</v>
      </c>
    </row>
    <row r="75" spans="1:3" x14ac:dyDescent="0.35">
      <c r="A75" s="7" t="s">
        <v>78</v>
      </c>
      <c r="C75" s="5"/>
    </row>
    <row r="76" spans="1:3" x14ac:dyDescent="0.35">
      <c r="A76" s="7" t="s">
        <v>79</v>
      </c>
      <c r="C76" s="5"/>
    </row>
    <row r="77" spans="1:3" x14ac:dyDescent="0.35">
      <c r="A77" s="7" t="s">
        <v>80</v>
      </c>
      <c r="B77" s="94" t="s">
        <v>0</v>
      </c>
      <c r="C77" s="5" t="s">
        <v>128</v>
      </c>
    </row>
    <row r="78" spans="1:3" x14ac:dyDescent="0.35">
      <c r="A78" s="7" t="s">
        <v>81</v>
      </c>
      <c r="B78" s="94" t="s">
        <v>0</v>
      </c>
      <c r="C78" s="5" t="s">
        <v>129</v>
      </c>
    </row>
    <row r="79" spans="1:3" x14ac:dyDescent="0.35">
      <c r="A79" s="7" t="s">
        <v>82</v>
      </c>
      <c r="B79" s="94" t="s">
        <v>0</v>
      </c>
      <c r="C79" s="5" t="s">
        <v>130</v>
      </c>
    </row>
    <row r="80" spans="1:3" x14ac:dyDescent="0.35">
      <c r="A80" s="7" t="s">
        <v>83</v>
      </c>
      <c r="B80" s="94" t="s">
        <v>0</v>
      </c>
      <c r="C80" s="5" t="s">
        <v>337</v>
      </c>
    </row>
    <row r="81" spans="1:3" x14ac:dyDescent="0.35">
      <c r="A81" s="7" t="s">
        <v>84</v>
      </c>
      <c r="B81" s="94" t="s">
        <v>0</v>
      </c>
      <c r="C81" s="5" t="s">
        <v>241</v>
      </c>
    </row>
    <row r="82" spans="1:3" x14ac:dyDescent="0.35">
      <c r="A82" s="7" t="s">
        <v>85</v>
      </c>
      <c r="C82" s="5"/>
    </row>
    <row r="83" spans="1:3" x14ac:dyDescent="0.35">
      <c r="A83" s="7" t="s">
        <v>86</v>
      </c>
      <c r="B83" s="94" t="s">
        <v>0</v>
      </c>
      <c r="C83" s="5" t="s">
        <v>198</v>
      </c>
    </row>
    <row r="84" spans="1:3" x14ac:dyDescent="0.35">
      <c r="A84" s="11" t="s">
        <v>57</v>
      </c>
      <c r="C84" s="5"/>
    </row>
    <row r="85" spans="1:3" x14ac:dyDescent="0.35">
      <c r="A85" s="7" t="s">
        <v>65</v>
      </c>
      <c r="B85" s="94" t="s">
        <v>0</v>
      </c>
      <c r="C85" s="5" t="s">
        <v>247</v>
      </c>
    </row>
    <row r="86" spans="1:3" x14ac:dyDescent="0.35">
      <c r="A86" s="7" t="s">
        <v>87</v>
      </c>
      <c r="B86" s="94" t="s">
        <v>0</v>
      </c>
      <c r="C86" s="5" t="s">
        <v>257</v>
      </c>
    </row>
    <row r="87" spans="1:3" x14ac:dyDescent="0.35">
      <c r="A87" s="7" t="s">
        <v>88</v>
      </c>
      <c r="B87" s="94" t="s">
        <v>0</v>
      </c>
      <c r="C87" s="5" t="s">
        <v>243</v>
      </c>
    </row>
    <row r="88" spans="1:3" x14ac:dyDescent="0.35">
      <c r="A88" s="7" t="s">
        <v>89</v>
      </c>
      <c r="B88" s="94" t="s">
        <v>0</v>
      </c>
      <c r="C88" s="5" t="s">
        <v>131</v>
      </c>
    </row>
    <row r="89" spans="1:3" x14ac:dyDescent="0.35">
      <c r="A89" s="19" t="s">
        <v>137</v>
      </c>
      <c r="B89" s="95">
        <f>13/18</f>
        <v>0.72222222222222221</v>
      </c>
      <c r="C89" s="21"/>
    </row>
    <row r="91" spans="1:3" x14ac:dyDescent="0.35">
      <c r="A91" s="61" t="s">
        <v>58</v>
      </c>
      <c r="C91" s="62" t="s">
        <v>136</v>
      </c>
    </row>
    <row r="92" spans="1:3" x14ac:dyDescent="0.35">
      <c r="A92" s="64" t="s">
        <v>90</v>
      </c>
      <c r="B92" s="94" t="s">
        <v>0</v>
      </c>
      <c r="C92" s="65" t="s">
        <v>258</v>
      </c>
    </row>
    <row r="93" spans="1:3" x14ac:dyDescent="0.35">
      <c r="A93" s="19" t="s">
        <v>137</v>
      </c>
      <c r="B93" s="95">
        <f>1/1</f>
        <v>1</v>
      </c>
      <c r="C93" s="21"/>
    </row>
    <row r="95" spans="1:3" x14ac:dyDescent="0.35">
      <c r="A95" s="114" t="s">
        <v>466</v>
      </c>
      <c r="C95" s="62" t="s">
        <v>136</v>
      </c>
    </row>
    <row r="96" spans="1:3" x14ac:dyDescent="0.35">
      <c r="A96" s="115" t="s">
        <v>467</v>
      </c>
      <c r="C96" s="60"/>
    </row>
    <row r="97" spans="1:3" x14ac:dyDescent="0.35">
      <c r="A97" s="69" t="s">
        <v>468</v>
      </c>
      <c r="B97" s="112"/>
      <c r="C97" s="60"/>
    </row>
    <row r="98" spans="1:3" x14ac:dyDescent="0.35">
      <c r="A98" s="116" t="s">
        <v>470</v>
      </c>
      <c r="B98" s="109" t="s">
        <v>0</v>
      </c>
      <c r="C98" s="60" t="s">
        <v>477</v>
      </c>
    </row>
    <row r="99" spans="1:3" x14ac:dyDescent="0.35">
      <c r="A99" s="116" t="s">
        <v>471</v>
      </c>
      <c r="B99" s="107"/>
      <c r="C99" s="60"/>
    </row>
    <row r="100" spans="1:3" x14ac:dyDescent="0.35">
      <c r="A100" s="116" t="s">
        <v>472</v>
      </c>
      <c r="B100" s="107"/>
      <c r="C100" s="60"/>
    </row>
    <row r="101" spans="1:3" x14ac:dyDescent="0.35">
      <c r="A101" s="69" t="s">
        <v>469</v>
      </c>
      <c r="B101" s="107"/>
      <c r="C101" s="60"/>
    </row>
    <row r="102" spans="1:3" x14ac:dyDescent="0.35">
      <c r="A102" s="116" t="s">
        <v>473</v>
      </c>
      <c r="B102" s="109" t="s">
        <v>0</v>
      </c>
      <c r="C102" s="60" t="s">
        <v>477</v>
      </c>
    </row>
    <row r="103" spans="1:3" x14ac:dyDescent="0.35">
      <c r="A103" s="116" t="s">
        <v>476</v>
      </c>
      <c r="B103" s="107"/>
      <c r="C103" s="60"/>
    </row>
    <row r="104" spans="1:3" x14ac:dyDescent="0.35">
      <c r="A104" s="116" t="s">
        <v>474</v>
      </c>
      <c r="B104" s="107"/>
      <c r="C104" s="60"/>
    </row>
    <row r="105" spans="1:3" x14ac:dyDescent="0.35">
      <c r="A105" s="116" t="s">
        <v>472</v>
      </c>
      <c r="B105" s="109"/>
      <c r="C105" s="60"/>
    </row>
    <row r="106" spans="1:3" x14ac:dyDescent="0.35">
      <c r="A106" s="19" t="s">
        <v>475</v>
      </c>
      <c r="B106" s="95">
        <f>2/2</f>
        <v>1</v>
      </c>
      <c r="C106" s="21"/>
    </row>
    <row r="108" spans="1:3" x14ac:dyDescent="0.35">
      <c r="A108" s="61" t="s">
        <v>117</v>
      </c>
      <c r="C108" s="62" t="s">
        <v>136</v>
      </c>
    </row>
    <row r="109" spans="1:3" x14ac:dyDescent="0.35">
      <c r="A109" s="67" t="s">
        <v>59</v>
      </c>
      <c r="C109" s="5"/>
    </row>
    <row r="110" spans="1:3" x14ac:dyDescent="0.35">
      <c r="A110" s="7" t="s">
        <v>66</v>
      </c>
      <c r="B110" s="94" t="s">
        <v>0</v>
      </c>
      <c r="C110" s="5" t="s">
        <v>121</v>
      </c>
    </row>
    <row r="111" spans="1:3" x14ac:dyDescent="0.35">
      <c r="A111" s="7" t="s">
        <v>91</v>
      </c>
      <c r="B111" s="94" t="s">
        <v>0</v>
      </c>
      <c r="C111" s="5" t="s">
        <v>121</v>
      </c>
    </row>
    <row r="112" spans="1:3" x14ac:dyDescent="0.35">
      <c r="A112" s="7" t="s">
        <v>92</v>
      </c>
      <c r="B112" s="94" t="s">
        <v>0</v>
      </c>
      <c r="C112" s="5" t="s">
        <v>121</v>
      </c>
    </row>
    <row r="113" spans="1:3" x14ac:dyDescent="0.35">
      <c r="A113" s="7" t="s">
        <v>93</v>
      </c>
      <c r="B113" s="94" t="s">
        <v>0</v>
      </c>
      <c r="C113" s="5" t="s">
        <v>121</v>
      </c>
    </row>
    <row r="114" spans="1:3" x14ac:dyDescent="0.35">
      <c r="A114" s="7" t="s">
        <v>94</v>
      </c>
      <c r="B114" s="94" t="s">
        <v>0</v>
      </c>
      <c r="C114" s="5" t="s">
        <v>121</v>
      </c>
    </row>
    <row r="115" spans="1:3" x14ac:dyDescent="0.35">
      <c r="A115" s="7" t="s">
        <v>95</v>
      </c>
      <c r="B115" s="94" t="s">
        <v>0</v>
      </c>
      <c r="C115" s="5" t="s">
        <v>121</v>
      </c>
    </row>
    <row r="116" spans="1:3" x14ac:dyDescent="0.35">
      <c r="A116" s="7" t="s">
        <v>96</v>
      </c>
      <c r="C116" s="5"/>
    </row>
    <row r="117" spans="1:3" x14ac:dyDescent="0.35">
      <c r="A117" s="11" t="s">
        <v>60</v>
      </c>
      <c r="C117" s="5"/>
    </row>
    <row r="118" spans="1:3" x14ac:dyDescent="0.35">
      <c r="A118" s="7" t="s">
        <v>67</v>
      </c>
      <c r="B118" s="94" t="s">
        <v>0</v>
      </c>
      <c r="C118" s="12" t="s">
        <v>338</v>
      </c>
    </row>
    <row r="119" spans="1:3" x14ac:dyDescent="0.35">
      <c r="A119" s="7" t="s">
        <v>97</v>
      </c>
      <c r="B119" s="94" t="s">
        <v>0</v>
      </c>
      <c r="C119" s="6" t="s">
        <v>259</v>
      </c>
    </row>
    <row r="120" spans="1:3" x14ac:dyDescent="0.35">
      <c r="A120" s="7" t="s">
        <v>98</v>
      </c>
      <c r="B120" s="94" t="s">
        <v>0</v>
      </c>
      <c r="C120" s="6" t="s">
        <v>260</v>
      </c>
    </row>
    <row r="121" spans="1:3" x14ac:dyDescent="0.35">
      <c r="A121" s="7" t="s">
        <v>99</v>
      </c>
      <c r="B121" s="94" t="s">
        <v>0</v>
      </c>
      <c r="C121" s="12" t="s">
        <v>261</v>
      </c>
    </row>
    <row r="122" spans="1:3" x14ac:dyDescent="0.35">
      <c r="A122" s="7" t="s">
        <v>100</v>
      </c>
      <c r="B122" s="94" t="s">
        <v>0</v>
      </c>
      <c r="C122" s="12" t="s">
        <v>262</v>
      </c>
    </row>
    <row r="123" spans="1:3" x14ac:dyDescent="0.35">
      <c r="A123" s="7" t="s">
        <v>68</v>
      </c>
      <c r="B123" s="94" t="s">
        <v>0</v>
      </c>
      <c r="C123" s="6" t="s">
        <v>263</v>
      </c>
    </row>
    <row r="124" spans="1:3" x14ac:dyDescent="0.35">
      <c r="A124" s="7" t="s">
        <v>69</v>
      </c>
      <c r="B124" s="94" t="s">
        <v>0</v>
      </c>
      <c r="C124" s="6" t="s">
        <v>264</v>
      </c>
    </row>
    <row r="125" spans="1:3" x14ac:dyDescent="0.35">
      <c r="A125" s="7" t="s">
        <v>101</v>
      </c>
      <c r="B125" s="94" t="s">
        <v>0</v>
      </c>
      <c r="C125" s="6" t="s">
        <v>265</v>
      </c>
    </row>
    <row r="126" spans="1:3" x14ac:dyDescent="0.35">
      <c r="A126" s="11" t="s">
        <v>61</v>
      </c>
      <c r="C126" s="12"/>
    </row>
    <row r="127" spans="1:3" x14ac:dyDescent="0.35">
      <c r="A127" s="7" t="s">
        <v>102</v>
      </c>
      <c r="C127" s="12"/>
    </row>
    <row r="128" spans="1:3" x14ac:dyDescent="0.35">
      <c r="A128" s="7" t="s">
        <v>89</v>
      </c>
      <c r="B128" s="94" t="s">
        <v>0</v>
      </c>
      <c r="C128" s="6" t="s">
        <v>266</v>
      </c>
    </row>
    <row r="129" spans="1:4" x14ac:dyDescent="0.35">
      <c r="A129" s="7" t="s">
        <v>103</v>
      </c>
      <c r="C129" s="5"/>
    </row>
    <row r="130" spans="1:4" x14ac:dyDescent="0.35">
      <c r="A130" s="19" t="s">
        <v>137</v>
      </c>
      <c r="B130" s="95">
        <f>15/18</f>
        <v>0.83333333333333337</v>
      </c>
      <c r="C130" s="21"/>
    </row>
    <row r="132" spans="1:4" x14ac:dyDescent="0.35">
      <c r="A132" s="61" t="s">
        <v>118</v>
      </c>
      <c r="C132" s="62" t="s">
        <v>136</v>
      </c>
    </row>
    <row r="133" spans="1:4" x14ac:dyDescent="0.35">
      <c r="A133" s="68" t="s">
        <v>170</v>
      </c>
      <c r="B133" s="94"/>
      <c r="C133" s="9"/>
    </row>
    <row r="134" spans="1:4" x14ac:dyDescent="0.35">
      <c r="A134" s="66" t="s">
        <v>160</v>
      </c>
      <c r="B134" s="94"/>
      <c r="C134" s="65"/>
    </row>
    <row r="135" spans="1:4" x14ac:dyDescent="0.35">
      <c r="A135" s="29" t="s">
        <v>161</v>
      </c>
      <c r="B135" s="94" t="s">
        <v>0</v>
      </c>
      <c r="C135" s="32" t="s">
        <v>249</v>
      </c>
    </row>
    <row r="136" spans="1:4" x14ac:dyDescent="0.35">
      <c r="A136" s="29" t="s">
        <v>162</v>
      </c>
      <c r="B136" s="94" t="s">
        <v>0</v>
      </c>
      <c r="C136" s="9" t="s">
        <v>267</v>
      </c>
    </row>
    <row r="137" spans="1:4" x14ac:dyDescent="0.35">
      <c r="A137" s="29" t="s">
        <v>163</v>
      </c>
      <c r="B137" s="94"/>
      <c r="C137" s="9"/>
    </row>
    <row r="138" spans="1:4" x14ac:dyDescent="0.35">
      <c r="A138" s="29" t="s">
        <v>164</v>
      </c>
      <c r="B138" s="94"/>
      <c r="C138" s="9"/>
    </row>
    <row r="139" spans="1:4" x14ac:dyDescent="0.35">
      <c r="A139" s="29" t="s">
        <v>165</v>
      </c>
      <c r="B139" s="94" t="s">
        <v>0</v>
      </c>
      <c r="C139" s="32" t="s">
        <v>249</v>
      </c>
    </row>
    <row r="140" spans="1:4" x14ac:dyDescent="0.35">
      <c r="A140" s="29" t="s">
        <v>166</v>
      </c>
      <c r="B140" s="94" t="s">
        <v>0</v>
      </c>
      <c r="C140" s="9" t="s">
        <v>325</v>
      </c>
    </row>
    <row r="141" spans="1:4" s="31" customFormat="1" x14ac:dyDescent="0.35">
      <c r="A141" s="28" t="s">
        <v>171</v>
      </c>
      <c r="B141" s="97"/>
      <c r="C141" s="30"/>
      <c r="D141"/>
    </row>
    <row r="142" spans="1:4" x14ac:dyDescent="0.35">
      <c r="A142" s="29" t="s">
        <v>167</v>
      </c>
      <c r="B142" s="94" t="s">
        <v>0</v>
      </c>
      <c r="C142" s="32" t="s">
        <v>268</v>
      </c>
    </row>
    <row r="143" spans="1:4" x14ac:dyDescent="0.35">
      <c r="A143" s="29" t="s">
        <v>168</v>
      </c>
      <c r="B143" s="94" t="s">
        <v>0</v>
      </c>
      <c r="C143" s="32" t="s">
        <v>249</v>
      </c>
    </row>
    <row r="144" spans="1:4" x14ac:dyDescent="0.35">
      <c r="A144" s="19" t="s">
        <v>137</v>
      </c>
      <c r="B144" s="98">
        <f>6/9</f>
        <v>0.66666666666666663</v>
      </c>
      <c r="C144" s="21"/>
    </row>
    <row r="146" spans="1:7" x14ac:dyDescent="0.35">
      <c r="A146" s="70" t="s">
        <v>151</v>
      </c>
      <c r="C146" s="71" t="s">
        <v>136</v>
      </c>
    </row>
    <row r="147" spans="1:7" x14ac:dyDescent="0.35">
      <c r="A147" s="11" t="s">
        <v>62</v>
      </c>
      <c r="C147" s="5"/>
    </row>
    <row r="148" spans="1:7" x14ac:dyDescent="0.35">
      <c r="A148" s="59" t="s">
        <v>70</v>
      </c>
      <c r="C148" s="60"/>
    </row>
    <row r="149" spans="1:7" x14ac:dyDescent="0.35">
      <c r="A149" s="59" t="s">
        <v>104</v>
      </c>
      <c r="C149" s="60"/>
    </row>
    <row r="150" spans="1:7" x14ac:dyDescent="0.35">
      <c r="A150" s="59" t="s">
        <v>71</v>
      </c>
      <c r="C150" s="60"/>
    </row>
    <row r="151" spans="1:7" x14ac:dyDescent="0.35">
      <c r="A151" s="11" t="s">
        <v>63</v>
      </c>
      <c r="C151" s="5"/>
    </row>
    <row r="152" spans="1:7" x14ac:dyDescent="0.35">
      <c r="A152" s="7" t="s">
        <v>105</v>
      </c>
      <c r="B152" s="94" t="s">
        <v>0</v>
      </c>
      <c r="C152" s="12" t="s">
        <v>271</v>
      </c>
    </row>
    <row r="153" spans="1:7" x14ac:dyDescent="0.35">
      <c r="A153" s="15" t="s">
        <v>106</v>
      </c>
      <c r="B153" s="94" t="s">
        <v>0</v>
      </c>
      <c r="C153" s="14" t="s">
        <v>281</v>
      </c>
    </row>
    <row r="154" spans="1:7" x14ac:dyDescent="0.35">
      <c r="A154" s="7" t="s">
        <v>107</v>
      </c>
      <c r="B154" s="94" t="s">
        <v>0</v>
      </c>
      <c r="C154" s="6" t="s">
        <v>272</v>
      </c>
      <c r="D154" s="86" t="s">
        <v>442</v>
      </c>
      <c r="E154" s="87" t="s">
        <v>441</v>
      </c>
      <c r="F154" s="81"/>
      <c r="G154" s="81"/>
    </row>
    <row r="155" spans="1:7" x14ac:dyDescent="0.35">
      <c r="A155" s="7" t="s">
        <v>78</v>
      </c>
      <c r="B155" s="94" t="s">
        <v>0</v>
      </c>
      <c r="C155" s="5" t="s">
        <v>339</v>
      </c>
    </row>
    <row r="156" spans="1:7" x14ac:dyDescent="0.35">
      <c r="A156" s="7" t="s">
        <v>108</v>
      </c>
      <c r="B156" s="94" t="s">
        <v>0</v>
      </c>
      <c r="C156" s="6" t="s">
        <v>273</v>
      </c>
    </row>
    <row r="157" spans="1:7" x14ac:dyDescent="0.35">
      <c r="A157" s="7" t="s">
        <v>72</v>
      </c>
      <c r="C157" s="12"/>
    </row>
    <row r="158" spans="1:7" x14ac:dyDescent="0.35">
      <c r="A158" s="7" t="s">
        <v>109</v>
      </c>
      <c r="B158" s="94" t="s">
        <v>0</v>
      </c>
      <c r="C158" s="6" t="s">
        <v>274</v>
      </c>
      <c r="D158" s="85" t="s">
        <v>440</v>
      </c>
      <c r="E158" s="81"/>
      <c r="F158" s="81"/>
      <c r="G158" s="81"/>
    </row>
    <row r="159" spans="1:7" x14ac:dyDescent="0.35">
      <c r="A159" s="7" t="s">
        <v>110</v>
      </c>
      <c r="B159" s="94" t="s">
        <v>0</v>
      </c>
      <c r="C159" s="6" t="s">
        <v>279</v>
      </c>
    </row>
    <row r="160" spans="1:7" x14ac:dyDescent="0.35">
      <c r="A160" s="7" t="s">
        <v>111</v>
      </c>
      <c r="B160" s="94" t="s">
        <v>0</v>
      </c>
      <c r="C160" s="6" t="s">
        <v>275</v>
      </c>
    </row>
    <row r="161" spans="1:7" x14ac:dyDescent="0.35">
      <c r="A161" s="7" t="s">
        <v>112</v>
      </c>
      <c r="B161" s="94" t="s">
        <v>0</v>
      </c>
      <c r="C161" s="6" t="s">
        <v>276</v>
      </c>
    </row>
    <row r="162" spans="1:7" x14ac:dyDescent="0.35">
      <c r="A162" s="7" t="s">
        <v>113</v>
      </c>
      <c r="B162" s="94" t="s">
        <v>0</v>
      </c>
      <c r="C162" s="6" t="s">
        <v>280</v>
      </c>
      <c r="D162" s="85" t="s">
        <v>439</v>
      </c>
      <c r="E162" s="81"/>
      <c r="F162" s="81"/>
      <c r="G162" s="81"/>
    </row>
    <row r="163" spans="1:7" x14ac:dyDescent="0.35">
      <c r="A163" s="7" t="s">
        <v>82</v>
      </c>
      <c r="B163" s="94" t="s">
        <v>0</v>
      </c>
      <c r="C163" s="6" t="s">
        <v>340</v>
      </c>
    </row>
    <row r="164" spans="1:7" x14ac:dyDescent="0.35">
      <c r="A164" s="7" t="s">
        <v>114</v>
      </c>
      <c r="B164" s="94" t="s">
        <v>0</v>
      </c>
      <c r="C164" s="6" t="s">
        <v>278</v>
      </c>
    </row>
    <row r="165" spans="1:7" x14ac:dyDescent="0.35">
      <c r="A165" s="7" t="s">
        <v>115</v>
      </c>
      <c r="B165" s="94" t="s">
        <v>0</v>
      </c>
      <c r="C165" s="6" t="s">
        <v>247</v>
      </c>
    </row>
    <row r="166" spans="1:7" x14ac:dyDescent="0.35">
      <c r="A166" s="7" t="s">
        <v>73</v>
      </c>
      <c r="B166" s="94" t="s">
        <v>0</v>
      </c>
      <c r="C166" s="6" t="s">
        <v>277</v>
      </c>
    </row>
    <row r="167" spans="1:7" s="2" customFormat="1" x14ac:dyDescent="0.35">
      <c r="A167" s="11" t="s">
        <v>64</v>
      </c>
      <c r="B167"/>
      <c r="C167" s="12"/>
      <c r="D167"/>
    </row>
    <row r="168" spans="1:7" x14ac:dyDescent="0.35">
      <c r="A168" s="7" t="s">
        <v>116</v>
      </c>
      <c r="B168" s="94" t="s">
        <v>0</v>
      </c>
      <c r="C168" s="6" t="s">
        <v>327</v>
      </c>
    </row>
    <row r="169" spans="1:7" x14ac:dyDescent="0.35">
      <c r="A169" s="8" t="s">
        <v>150</v>
      </c>
      <c r="C169" s="5"/>
    </row>
    <row r="170" spans="1:7" x14ac:dyDescent="0.35">
      <c r="A170" s="19" t="s">
        <v>137</v>
      </c>
      <c r="B170" s="95">
        <f>14/20</f>
        <v>0.7</v>
      </c>
      <c r="C170" s="22"/>
    </row>
    <row r="171" spans="1:7" x14ac:dyDescent="0.35">
      <c r="A171" s="33"/>
      <c r="B171" s="99"/>
    </row>
    <row r="172" spans="1:7" x14ac:dyDescent="0.35">
      <c r="A172" s="61" t="s">
        <v>187</v>
      </c>
      <c r="C172" s="71" t="s">
        <v>136</v>
      </c>
    </row>
    <row r="173" spans="1:7" x14ac:dyDescent="0.35">
      <c r="A173" s="73" t="s">
        <v>188</v>
      </c>
      <c r="C173" s="5"/>
    </row>
    <row r="174" spans="1:7" ht="29" x14ac:dyDescent="0.35">
      <c r="A174" s="8" t="s">
        <v>189</v>
      </c>
      <c r="B174" t="s">
        <v>270</v>
      </c>
      <c r="C174" s="5" t="s">
        <v>269</v>
      </c>
    </row>
    <row r="175" spans="1:7" ht="29" x14ac:dyDescent="0.35">
      <c r="A175" s="8" t="s">
        <v>190</v>
      </c>
      <c r="B175" s="94"/>
      <c r="C175" s="9"/>
    </row>
    <row r="176" spans="1:7" x14ac:dyDescent="0.35">
      <c r="A176" s="8" t="s">
        <v>191</v>
      </c>
      <c r="B176" s="94" t="s">
        <v>0</v>
      </c>
      <c r="C176" s="5" t="s">
        <v>120</v>
      </c>
    </row>
    <row r="177" spans="1:3" x14ac:dyDescent="0.35">
      <c r="A177" s="19" t="s">
        <v>192</v>
      </c>
      <c r="B177" s="95">
        <v>1</v>
      </c>
      <c r="C177" s="21"/>
    </row>
  </sheetData>
  <mergeCells count="2">
    <mergeCell ref="D1:G1"/>
    <mergeCell ref="D12:G12"/>
  </mergeCells>
  <phoneticPr fontId="24" type="noConversion"/>
  <hyperlinks>
    <hyperlink ref="D17" location="'Green Certified Products'!B118" display="See List" xr:uid="{484A9D0D-F124-4E3F-BB37-B71171215412}"/>
    <hyperlink ref="D14" location="'Green Certified Products'!B76" display="See 609.1 List" xr:uid="{AACBE4C7-4EC9-42A6-AB4B-BC9D601EBFFD}"/>
    <hyperlink ref="D12" location="'Green Certified Products'!B79" display="See List" xr:uid="{6A670FF9-1022-4BA5-A6D4-D7878DA3FAB1}"/>
    <hyperlink ref="D49" location="'NGBS New Construction- GCP'!B91" display="See 611.1 List" xr:uid="{3602EAAD-0A8E-44C7-A98D-5A5B5A793F2E}"/>
    <hyperlink ref="D52" location="'Green Certified Products'!B76" display="See 609.1 List" xr:uid="{F636EEA4-446D-45A6-834E-8042B824F3FD}"/>
    <hyperlink ref="D53" location="'Green Certified Products'!B72" display="See 606.3 List" xr:uid="{0C6F1C5E-F1C5-4BBC-815C-79E2E3271CF2}"/>
    <hyperlink ref="E53" location="'Green Certified Products'!B79" display="See List" xr:uid="{8AC2CDD1-4455-43D6-85DC-FF3067635E30}"/>
    <hyperlink ref="D54" location="'Green Certified Products'!B96" display="See 901.4 List" xr:uid="{06CB0DBB-7E37-4F55-AD64-96A0B082FBA3}"/>
    <hyperlink ref="E54" location="'Green Certified Products'!B102" display="See 901.5 List" xr:uid="{D646CAEE-6AB5-4F77-B0C9-866530586F96}"/>
    <hyperlink ref="F54" location="'Green Certified Products'!B105" display="See 901.8 List" xr:uid="{807894FE-EDAA-48BF-954D-C39B9030D7CF}"/>
    <hyperlink ref="G54" location="'Green Certified Products'!B109" display="See 901.11 List" xr:uid="{8547156C-C2D5-4FEB-B6F3-8F1E3626DF78}"/>
    <hyperlink ref="D56" location="'Green Certified Products'!B79" display="See List" xr:uid="{BAF50EFA-8319-45BB-ADCD-FE50AE623257}"/>
    <hyperlink ref="D58" location="'Green Certified Products'!B8" display="See 604 List" xr:uid="{3DF757E1-318C-4697-85D0-C80438F6CB89}"/>
    <hyperlink ref="D60" location="'Green Certified Products'!B59" display="See 606.2 List" xr:uid="{963F1881-34B6-4672-8BA6-036A89C12298}"/>
    <hyperlink ref="D64" location="'Green Certified Products'!B79" display="See List" xr:uid="{DFE2ED22-E169-4D6B-A69A-5514E648ABD5}"/>
    <hyperlink ref="D154" location="'Green Certified Products'!B31" display="See 606.1 List" xr:uid="{0AF5D96B-349A-4F86-97E8-FA9862071D45}"/>
    <hyperlink ref="E154" location="'Green Certified Products'!B4" display="See 505.2 List" xr:uid="{E93E10A3-FE2E-4234-98A9-58754273FA71}"/>
    <hyperlink ref="D158" location="'Green Certified Products'!B126" display="See List" xr:uid="{E305675A-061A-474E-B260-E61CF2FC47F9}"/>
    <hyperlink ref="D162" location="'Green Certified Products'!B118" display="See List" xr:uid="{F320867A-0812-442D-B2FF-EF831EC60C36}"/>
  </hyperlinks>
  <pageMargins left="0.7" right="0.7" top="0.75" bottom="0.75" header="0.3" footer="0.3"/>
  <pageSetup orientation="portrait" r:id="rId1"/>
  <drawing r:id="rId2"/>
  <tableParts count="9">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DF97-C89C-4D4D-8D8C-BEBA182AF771}">
  <dimension ref="A1:G178"/>
  <sheetViews>
    <sheetView showGridLines="0" zoomScaleNormal="100" workbookViewId="0"/>
  </sheetViews>
  <sheetFormatPr defaultRowHeight="14.5" x14ac:dyDescent="0.35"/>
  <cols>
    <col min="1" max="1" width="94.453125" bestFit="1" customWidth="1"/>
    <col min="2" max="2" width="6.08984375" bestFit="1" customWidth="1"/>
    <col min="3" max="3" width="107.81640625" bestFit="1" customWidth="1"/>
    <col min="4" max="4" width="10.6328125" customWidth="1"/>
  </cols>
  <sheetData>
    <row r="1" spans="1:7" ht="21" x14ac:dyDescent="0.35">
      <c r="A1" s="3" t="s">
        <v>53</v>
      </c>
      <c r="C1" s="4" t="s">
        <v>454</v>
      </c>
    </row>
    <row r="3" spans="1:7" x14ac:dyDescent="0.35">
      <c r="A3" s="61" t="s">
        <v>49</v>
      </c>
      <c r="C3" s="62" t="s">
        <v>136</v>
      </c>
    </row>
    <row r="4" spans="1:7" x14ac:dyDescent="0.35">
      <c r="A4" s="7" t="s">
        <v>48</v>
      </c>
      <c r="B4" s="94" t="s">
        <v>0</v>
      </c>
      <c r="C4" s="6" t="s">
        <v>293</v>
      </c>
    </row>
    <row r="5" spans="1:7" x14ac:dyDescent="0.35">
      <c r="A5" s="7" t="s">
        <v>44</v>
      </c>
      <c r="B5" s="94"/>
      <c r="C5" s="5"/>
    </row>
    <row r="6" spans="1:7" x14ac:dyDescent="0.35">
      <c r="A6" s="7" t="s">
        <v>46</v>
      </c>
      <c r="B6" s="94"/>
      <c r="C6" s="5"/>
    </row>
    <row r="7" spans="1:7" x14ac:dyDescent="0.35">
      <c r="A7" s="7" t="s">
        <v>5</v>
      </c>
      <c r="B7" s="94" t="s">
        <v>0</v>
      </c>
      <c r="C7" s="5" t="s">
        <v>294</v>
      </c>
    </row>
    <row r="8" spans="1:7" x14ac:dyDescent="0.35">
      <c r="A8" s="7" t="s">
        <v>47</v>
      </c>
      <c r="B8" s="94" t="s">
        <v>0</v>
      </c>
      <c r="C8" s="5" t="s">
        <v>120</v>
      </c>
      <c r="G8" s="1"/>
    </row>
    <row r="9" spans="1:7" x14ac:dyDescent="0.35">
      <c r="A9" s="7" t="s">
        <v>3</v>
      </c>
      <c r="B9" s="94"/>
      <c r="C9" s="5"/>
    </row>
    <row r="10" spans="1:7" x14ac:dyDescent="0.35">
      <c r="A10" s="7" t="s">
        <v>6</v>
      </c>
      <c r="B10" s="94" t="s">
        <v>0</v>
      </c>
      <c r="C10" s="5" t="s">
        <v>195</v>
      </c>
    </row>
    <row r="11" spans="1:7" x14ac:dyDescent="0.35">
      <c r="A11" s="7" t="s">
        <v>7</v>
      </c>
      <c r="B11" s="94" t="s">
        <v>0</v>
      </c>
      <c r="C11" s="5" t="s">
        <v>200</v>
      </c>
    </row>
    <row r="12" spans="1:7" x14ac:dyDescent="0.35">
      <c r="A12" s="7" t="s">
        <v>8</v>
      </c>
      <c r="B12" s="94" t="s">
        <v>0</v>
      </c>
      <c r="C12" s="5" t="s">
        <v>201</v>
      </c>
    </row>
    <row r="13" spans="1:7" x14ac:dyDescent="0.35">
      <c r="A13" s="7" t="s">
        <v>9</v>
      </c>
      <c r="B13" s="94" t="s">
        <v>0</v>
      </c>
      <c r="C13" s="5" t="s">
        <v>292</v>
      </c>
    </row>
    <row r="14" spans="1:7" x14ac:dyDescent="0.35">
      <c r="A14" s="7" t="s">
        <v>10</v>
      </c>
      <c r="B14" s="94" t="s">
        <v>0</v>
      </c>
      <c r="C14" s="5" t="s">
        <v>295</v>
      </c>
    </row>
    <row r="15" spans="1:7" x14ac:dyDescent="0.35">
      <c r="A15" s="7" t="s">
        <v>11</v>
      </c>
      <c r="B15" s="94" t="s">
        <v>0</v>
      </c>
      <c r="C15" s="5"/>
    </row>
    <row r="16" spans="1:7" x14ac:dyDescent="0.35">
      <c r="A16" s="7" t="s">
        <v>12</v>
      </c>
      <c r="B16" s="94" t="s">
        <v>0</v>
      </c>
      <c r="C16" s="5" t="s">
        <v>202</v>
      </c>
    </row>
    <row r="17" spans="1:3" x14ac:dyDescent="0.35">
      <c r="A17" s="7" t="s">
        <v>13</v>
      </c>
      <c r="B17" s="94" t="s">
        <v>0</v>
      </c>
      <c r="C17" s="5" t="s">
        <v>296</v>
      </c>
    </row>
    <row r="18" spans="1:3" x14ac:dyDescent="0.35">
      <c r="A18" s="7" t="s">
        <v>45</v>
      </c>
      <c r="B18" s="94" t="s">
        <v>0</v>
      </c>
      <c r="C18" s="5" t="s">
        <v>240</v>
      </c>
    </row>
    <row r="19" spans="1:3" x14ac:dyDescent="0.35">
      <c r="A19" s="7" t="s">
        <v>14</v>
      </c>
      <c r="B19" s="94"/>
      <c r="C19" s="5"/>
    </row>
    <row r="20" spans="1:3" x14ac:dyDescent="0.35">
      <c r="A20" s="7" t="s">
        <v>15</v>
      </c>
      <c r="B20" s="94" t="s">
        <v>0</v>
      </c>
      <c r="C20" s="5" t="s">
        <v>203</v>
      </c>
    </row>
    <row r="21" spans="1:3" x14ac:dyDescent="0.35">
      <c r="A21" s="7" t="s">
        <v>16</v>
      </c>
      <c r="B21" s="94" t="s">
        <v>0</v>
      </c>
      <c r="C21" s="5" t="s">
        <v>297</v>
      </c>
    </row>
    <row r="22" spans="1:3" x14ac:dyDescent="0.35">
      <c r="A22" s="7" t="s">
        <v>17</v>
      </c>
      <c r="B22" s="94"/>
      <c r="C22" s="5"/>
    </row>
    <row r="23" spans="1:3" x14ac:dyDescent="0.35">
      <c r="A23" s="19" t="s">
        <v>138</v>
      </c>
      <c r="B23" s="95">
        <f>15/19</f>
        <v>0.78947368421052633</v>
      </c>
      <c r="C23" s="20"/>
    </row>
    <row r="25" spans="1:3" x14ac:dyDescent="0.35">
      <c r="A25" s="61" t="s">
        <v>1</v>
      </c>
      <c r="C25" s="62" t="s">
        <v>136</v>
      </c>
    </row>
    <row r="26" spans="1:3" x14ac:dyDescent="0.35">
      <c r="A26" s="7" t="s">
        <v>4</v>
      </c>
      <c r="B26" s="94" t="s">
        <v>0</v>
      </c>
      <c r="C26" s="5" t="s">
        <v>292</v>
      </c>
    </row>
    <row r="27" spans="1:3" x14ac:dyDescent="0.35">
      <c r="A27" s="7" t="s">
        <v>18</v>
      </c>
      <c r="B27" s="94"/>
      <c r="C27" s="5"/>
    </row>
    <row r="28" spans="1:3" x14ac:dyDescent="0.35">
      <c r="A28" s="7" t="s">
        <v>19</v>
      </c>
      <c r="B28" s="94" t="s">
        <v>0</v>
      </c>
      <c r="C28" s="5" t="s">
        <v>290</v>
      </c>
    </row>
    <row r="29" spans="1:3" x14ac:dyDescent="0.35">
      <c r="A29" s="7" t="s">
        <v>20</v>
      </c>
      <c r="B29" s="94" t="s">
        <v>0</v>
      </c>
      <c r="C29" s="5" t="s">
        <v>290</v>
      </c>
    </row>
    <row r="30" spans="1:3" x14ac:dyDescent="0.35">
      <c r="A30" s="7" t="s">
        <v>21</v>
      </c>
      <c r="B30" s="94" t="s">
        <v>0</v>
      </c>
      <c r="C30" s="5" t="s">
        <v>291</v>
      </c>
    </row>
    <row r="31" spans="1:3" x14ac:dyDescent="0.35">
      <c r="A31" s="8" t="s">
        <v>22</v>
      </c>
      <c r="B31" s="94" t="s">
        <v>0</v>
      </c>
      <c r="C31" s="9" t="s">
        <v>204</v>
      </c>
    </row>
    <row r="32" spans="1:3" x14ac:dyDescent="0.35">
      <c r="A32" s="7" t="s">
        <v>23</v>
      </c>
      <c r="C32" s="5"/>
    </row>
    <row r="33" spans="1:3" x14ac:dyDescent="0.35">
      <c r="A33" s="7" t="s">
        <v>24</v>
      </c>
      <c r="B33" s="94"/>
      <c r="C33" s="5"/>
    </row>
    <row r="34" spans="1:3" x14ac:dyDescent="0.35">
      <c r="A34" s="19" t="s">
        <v>137</v>
      </c>
      <c r="B34" s="95">
        <f>5/8</f>
        <v>0.625</v>
      </c>
      <c r="C34" s="21"/>
    </row>
    <row r="36" spans="1:3" x14ac:dyDescent="0.35">
      <c r="A36" s="61" t="s">
        <v>50</v>
      </c>
      <c r="C36" s="62" t="s">
        <v>136</v>
      </c>
    </row>
    <row r="37" spans="1:3" x14ac:dyDescent="0.35">
      <c r="A37" s="35" t="s">
        <v>25</v>
      </c>
      <c r="B37" s="94" t="s">
        <v>0</v>
      </c>
      <c r="C37" s="9" t="s">
        <v>205</v>
      </c>
    </row>
    <row r="38" spans="1:3" x14ac:dyDescent="0.35">
      <c r="A38" s="8" t="s">
        <v>26</v>
      </c>
      <c r="B38" s="94" t="s">
        <v>0</v>
      </c>
      <c r="C38" s="5" t="s">
        <v>298</v>
      </c>
    </row>
    <row r="39" spans="1:3" x14ac:dyDescent="0.35">
      <c r="A39" s="8" t="s">
        <v>27</v>
      </c>
      <c r="C39" s="5"/>
    </row>
    <row r="40" spans="1:3" x14ac:dyDescent="0.35">
      <c r="A40" s="8" t="s">
        <v>28</v>
      </c>
      <c r="C40" s="5"/>
    </row>
    <row r="41" spans="1:3" x14ac:dyDescent="0.35">
      <c r="A41" s="8" t="s">
        <v>29</v>
      </c>
      <c r="B41" s="94" t="s">
        <v>0</v>
      </c>
      <c r="C41" s="5" t="s">
        <v>302</v>
      </c>
    </row>
    <row r="42" spans="1:3" x14ac:dyDescent="0.35">
      <c r="A42" s="8" t="s">
        <v>30</v>
      </c>
      <c r="C42" s="5"/>
    </row>
    <row r="43" spans="1:3" x14ac:dyDescent="0.35">
      <c r="A43" s="8" t="s">
        <v>31</v>
      </c>
      <c r="B43" s="94" t="s">
        <v>0</v>
      </c>
      <c r="C43" s="9" t="s">
        <v>299</v>
      </c>
    </row>
    <row r="44" spans="1:3" x14ac:dyDescent="0.35">
      <c r="A44" s="8" t="s">
        <v>32</v>
      </c>
      <c r="B44" s="94" t="s">
        <v>0</v>
      </c>
      <c r="C44" s="9" t="s">
        <v>299</v>
      </c>
    </row>
    <row r="45" spans="1:3" x14ac:dyDescent="0.35">
      <c r="A45" s="19" t="s">
        <v>137</v>
      </c>
      <c r="B45" s="95">
        <f>5/8</f>
        <v>0.625</v>
      </c>
      <c r="C45" s="21"/>
    </row>
    <row r="47" spans="1:3" x14ac:dyDescent="0.35">
      <c r="A47" s="10" t="s">
        <v>2</v>
      </c>
      <c r="C47" s="62" t="s">
        <v>136</v>
      </c>
    </row>
    <row r="48" spans="1:3" x14ac:dyDescent="0.35">
      <c r="A48" s="69" t="s">
        <v>134</v>
      </c>
      <c r="C48" s="5"/>
    </row>
    <row r="49" spans="1:3" x14ac:dyDescent="0.35">
      <c r="A49" s="7" t="s">
        <v>33</v>
      </c>
      <c r="B49" s="94" t="s">
        <v>0</v>
      </c>
      <c r="C49" s="5" t="s">
        <v>206</v>
      </c>
    </row>
    <row r="50" spans="1:3" x14ac:dyDescent="0.35">
      <c r="A50" s="7" t="s">
        <v>34</v>
      </c>
      <c r="C50" s="5"/>
    </row>
    <row r="51" spans="1:3" x14ac:dyDescent="0.35">
      <c r="A51" s="11" t="s">
        <v>135</v>
      </c>
      <c r="C51" s="5"/>
    </row>
    <row r="52" spans="1:3" x14ac:dyDescent="0.35">
      <c r="A52" s="7" t="s">
        <v>35</v>
      </c>
      <c r="B52" s="94" t="s">
        <v>0</v>
      </c>
      <c r="C52" s="5" t="s">
        <v>207</v>
      </c>
    </row>
    <row r="53" spans="1:3" x14ac:dyDescent="0.35">
      <c r="A53" s="7" t="s">
        <v>36</v>
      </c>
      <c r="B53" s="94" t="s">
        <v>0</v>
      </c>
      <c r="C53" s="5" t="s">
        <v>332</v>
      </c>
    </row>
    <row r="54" spans="1:3" ht="29" x14ac:dyDescent="0.35">
      <c r="A54" s="15" t="s">
        <v>37</v>
      </c>
      <c r="B54" s="94" t="s">
        <v>0</v>
      </c>
      <c r="C54" s="36" t="s">
        <v>455</v>
      </c>
    </row>
    <row r="55" spans="1:3" x14ac:dyDescent="0.35">
      <c r="A55" s="7" t="s">
        <v>38</v>
      </c>
      <c r="B55" s="94" t="s">
        <v>0</v>
      </c>
      <c r="C55" s="5" t="s">
        <v>208</v>
      </c>
    </row>
    <row r="56" spans="1:3" x14ac:dyDescent="0.35">
      <c r="A56" s="7" t="s">
        <v>39</v>
      </c>
      <c r="B56" s="94" t="s">
        <v>0</v>
      </c>
      <c r="C56" s="5" t="s">
        <v>201</v>
      </c>
    </row>
    <row r="57" spans="1:3" x14ac:dyDescent="0.35">
      <c r="A57" s="7" t="s">
        <v>40</v>
      </c>
      <c r="C57" s="5"/>
    </row>
    <row r="58" spans="1:3" x14ac:dyDescent="0.35">
      <c r="A58" s="7" t="s">
        <v>41</v>
      </c>
      <c r="B58" s="94" t="s">
        <v>0</v>
      </c>
      <c r="C58" s="5" t="s">
        <v>301</v>
      </c>
    </row>
    <row r="59" spans="1:3" ht="29" x14ac:dyDescent="0.35">
      <c r="A59" s="8" t="s">
        <v>42</v>
      </c>
      <c r="C59" s="5"/>
    </row>
    <row r="60" spans="1:3" x14ac:dyDescent="0.35">
      <c r="A60" s="7" t="s">
        <v>43</v>
      </c>
      <c r="B60" s="94" t="s">
        <v>0</v>
      </c>
      <c r="C60" s="5" t="s">
        <v>300</v>
      </c>
    </row>
    <row r="61" spans="1:3" x14ac:dyDescent="0.35">
      <c r="A61" s="19" t="s">
        <v>137</v>
      </c>
      <c r="B61" s="95">
        <f>8/11</f>
        <v>0.72727272727272729</v>
      </c>
      <c r="C61" s="21"/>
    </row>
    <row r="63" spans="1:3" x14ac:dyDescent="0.35">
      <c r="A63" s="61" t="s">
        <v>51</v>
      </c>
      <c r="C63" s="62" t="s">
        <v>136</v>
      </c>
    </row>
    <row r="64" spans="1:3" x14ac:dyDescent="0.35">
      <c r="A64" s="63" t="s">
        <v>52</v>
      </c>
      <c r="B64" s="94" t="s">
        <v>0</v>
      </c>
      <c r="C64" s="60" t="s">
        <v>201</v>
      </c>
    </row>
    <row r="65" spans="1:3" x14ac:dyDescent="0.35">
      <c r="A65" s="19" t="s">
        <v>137</v>
      </c>
      <c r="B65" s="96">
        <v>1</v>
      </c>
      <c r="C65" s="21"/>
    </row>
    <row r="67" spans="1:3" x14ac:dyDescent="0.35">
      <c r="A67" s="61" t="s">
        <v>54</v>
      </c>
      <c r="C67" s="62" t="s">
        <v>136</v>
      </c>
    </row>
    <row r="68" spans="1:3" x14ac:dyDescent="0.35">
      <c r="A68" s="11" t="s">
        <v>55</v>
      </c>
      <c r="C68" s="5"/>
    </row>
    <row r="69" spans="1:3" x14ac:dyDescent="0.35">
      <c r="A69" s="59" t="s">
        <v>66</v>
      </c>
      <c r="C69" s="60"/>
    </row>
    <row r="70" spans="1:3" x14ac:dyDescent="0.35">
      <c r="A70" s="7" t="s">
        <v>74</v>
      </c>
      <c r="B70" s="94" t="s">
        <v>0</v>
      </c>
      <c r="C70" s="32" t="s">
        <v>209</v>
      </c>
    </row>
    <row r="71" spans="1:3" x14ac:dyDescent="0.35">
      <c r="A71" s="7" t="s">
        <v>75</v>
      </c>
      <c r="B71" s="94" t="s">
        <v>0</v>
      </c>
      <c r="C71" s="32" t="s">
        <v>209</v>
      </c>
    </row>
    <row r="72" spans="1:3" x14ac:dyDescent="0.35">
      <c r="A72" s="7" t="s">
        <v>76</v>
      </c>
      <c r="C72" s="5"/>
    </row>
    <row r="73" spans="1:3" x14ac:dyDescent="0.35">
      <c r="A73" s="11" t="s">
        <v>56</v>
      </c>
      <c r="C73" s="5"/>
    </row>
    <row r="74" spans="1:3" x14ac:dyDescent="0.35">
      <c r="A74" s="7" t="s">
        <v>77</v>
      </c>
      <c r="B74" s="94" t="s">
        <v>0</v>
      </c>
      <c r="C74" s="5" t="s">
        <v>210</v>
      </c>
    </row>
    <row r="75" spans="1:3" x14ac:dyDescent="0.35">
      <c r="A75" s="7" t="s">
        <v>78</v>
      </c>
      <c r="B75" s="94" t="s">
        <v>0</v>
      </c>
      <c r="C75" s="5" t="s">
        <v>328</v>
      </c>
    </row>
    <row r="76" spans="1:3" x14ac:dyDescent="0.35">
      <c r="A76" s="7" t="s">
        <v>79</v>
      </c>
      <c r="C76" s="5"/>
    </row>
    <row r="77" spans="1:3" x14ac:dyDescent="0.35">
      <c r="A77" s="7" t="s">
        <v>80</v>
      </c>
      <c r="B77" s="94" t="s">
        <v>0</v>
      </c>
      <c r="C77" s="5" t="s">
        <v>211</v>
      </c>
    </row>
    <row r="78" spans="1:3" x14ac:dyDescent="0.35">
      <c r="A78" s="7" t="s">
        <v>81</v>
      </c>
      <c r="B78" s="94" t="s">
        <v>0</v>
      </c>
      <c r="C78" s="5" t="s">
        <v>212</v>
      </c>
    </row>
    <row r="79" spans="1:3" x14ac:dyDescent="0.35">
      <c r="A79" s="7" t="s">
        <v>82</v>
      </c>
      <c r="B79" s="94" t="s">
        <v>0</v>
      </c>
      <c r="C79" s="5" t="s">
        <v>333</v>
      </c>
    </row>
    <row r="80" spans="1:3" x14ac:dyDescent="0.35">
      <c r="A80" s="7" t="s">
        <v>83</v>
      </c>
      <c r="B80" s="94" t="s">
        <v>0</v>
      </c>
      <c r="C80" s="5" t="s">
        <v>334</v>
      </c>
    </row>
    <row r="81" spans="1:3" x14ac:dyDescent="0.35">
      <c r="A81" s="7" t="s">
        <v>84</v>
      </c>
      <c r="B81" s="94" t="s">
        <v>0</v>
      </c>
      <c r="C81" s="5" t="s">
        <v>242</v>
      </c>
    </row>
    <row r="82" spans="1:3" x14ac:dyDescent="0.35">
      <c r="A82" s="7" t="s">
        <v>85</v>
      </c>
      <c r="C82" s="5"/>
    </row>
    <row r="83" spans="1:3" x14ac:dyDescent="0.35">
      <c r="A83" s="7" t="s">
        <v>86</v>
      </c>
      <c r="B83" s="94" t="s">
        <v>0</v>
      </c>
      <c r="C83" s="5" t="s">
        <v>213</v>
      </c>
    </row>
    <row r="84" spans="1:3" x14ac:dyDescent="0.35">
      <c r="A84" s="11" t="s">
        <v>57</v>
      </c>
      <c r="C84" s="5"/>
    </row>
    <row r="85" spans="1:3" x14ac:dyDescent="0.35">
      <c r="A85" s="7" t="s">
        <v>65</v>
      </c>
      <c r="B85" s="94" t="s">
        <v>0</v>
      </c>
      <c r="C85" s="5" t="s">
        <v>294</v>
      </c>
    </row>
    <row r="86" spans="1:3" x14ac:dyDescent="0.35">
      <c r="A86" s="7" t="s">
        <v>87</v>
      </c>
      <c r="B86" s="94" t="s">
        <v>0</v>
      </c>
      <c r="C86" s="5" t="s">
        <v>303</v>
      </c>
    </row>
    <row r="87" spans="1:3" x14ac:dyDescent="0.35">
      <c r="A87" s="7" t="s">
        <v>88</v>
      </c>
      <c r="B87" s="94" t="s">
        <v>0</v>
      </c>
      <c r="C87" s="5" t="s">
        <v>303</v>
      </c>
    </row>
    <row r="88" spans="1:3" x14ac:dyDescent="0.35">
      <c r="A88" s="7" t="s">
        <v>89</v>
      </c>
      <c r="B88" s="94" t="s">
        <v>0</v>
      </c>
      <c r="C88" s="5" t="s">
        <v>214</v>
      </c>
    </row>
    <row r="89" spans="1:3" x14ac:dyDescent="0.35">
      <c r="A89" s="19" t="s">
        <v>137</v>
      </c>
      <c r="B89" s="95">
        <f>13/18</f>
        <v>0.72222222222222221</v>
      </c>
      <c r="C89" s="21"/>
    </row>
    <row r="91" spans="1:3" x14ac:dyDescent="0.35">
      <c r="A91" s="61" t="s">
        <v>58</v>
      </c>
      <c r="C91" s="62" t="s">
        <v>136</v>
      </c>
    </row>
    <row r="92" spans="1:3" x14ac:dyDescent="0.35">
      <c r="A92" s="64" t="s">
        <v>90</v>
      </c>
      <c r="B92" s="94" t="s">
        <v>0</v>
      </c>
      <c r="C92" s="65" t="s">
        <v>304</v>
      </c>
    </row>
    <row r="93" spans="1:3" x14ac:dyDescent="0.35">
      <c r="A93" s="19" t="s">
        <v>137</v>
      </c>
      <c r="B93" s="95">
        <f>1/1</f>
        <v>1</v>
      </c>
      <c r="C93" s="21"/>
    </row>
    <row r="95" spans="1:3" x14ac:dyDescent="0.35">
      <c r="A95" s="108" t="s">
        <v>466</v>
      </c>
      <c r="C95" s="62" t="s">
        <v>136</v>
      </c>
    </row>
    <row r="96" spans="1:3" x14ac:dyDescent="0.35">
      <c r="A96" s="111" t="s">
        <v>467</v>
      </c>
      <c r="C96" s="60"/>
    </row>
    <row r="97" spans="1:3" x14ac:dyDescent="0.35">
      <c r="A97" s="69" t="s">
        <v>468</v>
      </c>
      <c r="B97" s="112"/>
      <c r="C97" s="60"/>
    </row>
    <row r="98" spans="1:3" x14ac:dyDescent="0.35">
      <c r="A98" s="110" t="s">
        <v>470</v>
      </c>
      <c r="B98" s="109" t="s">
        <v>0</v>
      </c>
      <c r="C98" s="60" t="s">
        <v>477</v>
      </c>
    </row>
    <row r="99" spans="1:3" x14ac:dyDescent="0.35">
      <c r="A99" s="110" t="s">
        <v>471</v>
      </c>
      <c r="B99" s="107"/>
      <c r="C99" s="60"/>
    </row>
    <row r="100" spans="1:3" x14ac:dyDescent="0.35">
      <c r="A100" s="110" t="s">
        <v>472</v>
      </c>
      <c r="B100" s="107"/>
      <c r="C100" s="60"/>
    </row>
    <row r="101" spans="1:3" x14ac:dyDescent="0.35">
      <c r="A101" s="69" t="s">
        <v>469</v>
      </c>
      <c r="B101" s="107"/>
      <c r="C101" s="60"/>
    </row>
    <row r="102" spans="1:3" x14ac:dyDescent="0.35">
      <c r="A102" s="110" t="s">
        <v>473</v>
      </c>
      <c r="B102" s="109" t="s">
        <v>0</v>
      </c>
      <c r="C102" s="60" t="s">
        <v>477</v>
      </c>
    </row>
    <row r="103" spans="1:3" x14ac:dyDescent="0.35">
      <c r="A103" s="110" t="s">
        <v>476</v>
      </c>
      <c r="B103" s="107"/>
      <c r="C103" s="60"/>
    </row>
    <row r="104" spans="1:3" x14ac:dyDescent="0.35">
      <c r="A104" s="110" t="s">
        <v>474</v>
      </c>
      <c r="B104" s="107"/>
      <c r="C104" s="60"/>
    </row>
    <row r="105" spans="1:3" x14ac:dyDescent="0.35">
      <c r="A105" s="110" t="s">
        <v>472</v>
      </c>
      <c r="B105" s="109"/>
      <c r="C105" s="60"/>
    </row>
    <row r="106" spans="1:3" x14ac:dyDescent="0.35">
      <c r="A106" s="19" t="s">
        <v>475</v>
      </c>
      <c r="B106" s="95">
        <f>2/2</f>
        <v>1</v>
      </c>
      <c r="C106" s="21"/>
    </row>
    <row r="108" spans="1:3" x14ac:dyDescent="0.35">
      <c r="A108" s="61" t="s">
        <v>117</v>
      </c>
      <c r="C108" s="62" t="s">
        <v>136</v>
      </c>
    </row>
    <row r="109" spans="1:3" x14ac:dyDescent="0.35">
      <c r="A109" s="11" t="s">
        <v>59</v>
      </c>
      <c r="C109" s="5"/>
    </row>
    <row r="110" spans="1:3" x14ac:dyDescent="0.35">
      <c r="A110" s="7" t="s">
        <v>66</v>
      </c>
      <c r="B110" s="94" t="s">
        <v>0</v>
      </c>
      <c r="C110" s="5" t="s">
        <v>456</v>
      </c>
    </row>
    <row r="111" spans="1:3" x14ac:dyDescent="0.35">
      <c r="A111" s="7" t="s">
        <v>91</v>
      </c>
      <c r="B111" s="94" t="s">
        <v>0</v>
      </c>
      <c r="C111" s="5" t="s">
        <v>456</v>
      </c>
    </row>
    <row r="112" spans="1:3" x14ac:dyDescent="0.35">
      <c r="A112" s="7" t="s">
        <v>92</v>
      </c>
      <c r="B112" s="94" t="s">
        <v>0</v>
      </c>
      <c r="C112" s="5" t="s">
        <v>456</v>
      </c>
    </row>
    <row r="113" spans="1:3" x14ac:dyDescent="0.35">
      <c r="A113" s="7" t="s">
        <v>93</v>
      </c>
      <c r="B113" s="94" t="s">
        <v>0</v>
      </c>
      <c r="C113" s="5" t="s">
        <v>456</v>
      </c>
    </row>
    <row r="114" spans="1:3" x14ac:dyDescent="0.35">
      <c r="A114" s="7" t="s">
        <v>94</v>
      </c>
      <c r="B114" s="94" t="s">
        <v>0</v>
      </c>
      <c r="C114" s="5" t="s">
        <v>456</v>
      </c>
    </row>
    <row r="115" spans="1:3" x14ac:dyDescent="0.35">
      <c r="A115" s="7" t="s">
        <v>95</v>
      </c>
      <c r="B115" s="94" t="s">
        <v>0</v>
      </c>
      <c r="C115" s="5" t="s">
        <v>456</v>
      </c>
    </row>
    <row r="116" spans="1:3" x14ac:dyDescent="0.35">
      <c r="A116" s="7" t="s">
        <v>96</v>
      </c>
      <c r="C116" s="5"/>
    </row>
    <row r="117" spans="1:3" x14ac:dyDescent="0.35">
      <c r="A117" s="11" t="s">
        <v>60</v>
      </c>
      <c r="C117" s="5"/>
    </row>
    <row r="118" spans="1:3" x14ac:dyDescent="0.35">
      <c r="A118" s="7" t="s">
        <v>67</v>
      </c>
      <c r="B118" s="94" t="s">
        <v>0</v>
      </c>
      <c r="C118" s="12" t="s">
        <v>329</v>
      </c>
    </row>
    <row r="119" spans="1:3" x14ac:dyDescent="0.35">
      <c r="A119" s="7" t="s">
        <v>97</v>
      </c>
      <c r="B119" s="94" t="s">
        <v>0</v>
      </c>
      <c r="C119" s="6" t="s">
        <v>305</v>
      </c>
    </row>
    <row r="120" spans="1:3" x14ac:dyDescent="0.35">
      <c r="A120" s="7" t="s">
        <v>98</v>
      </c>
      <c r="B120" s="94" t="s">
        <v>0</v>
      </c>
      <c r="C120" s="6" t="s">
        <v>306</v>
      </c>
    </row>
    <row r="121" spans="1:3" x14ac:dyDescent="0.35">
      <c r="A121" s="7" t="s">
        <v>99</v>
      </c>
      <c r="B121" s="94" t="s">
        <v>0</v>
      </c>
      <c r="C121" s="12" t="s">
        <v>307</v>
      </c>
    </row>
    <row r="122" spans="1:3" x14ac:dyDescent="0.35">
      <c r="A122" s="7" t="s">
        <v>100</v>
      </c>
      <c r="B122" s="94" t="s">
        <v>0</v>
      </c>
      <c r="C122" s="12" t="s">
        <v>308</v>
      </c>
    </row>
    <row r="123" spans="1:3" x14ac:dyDescent="0.35">
      <c r="A123" s="7" t="s">
        <v>68</v>
      </c>
      <c r="B123" s="94" t="s">
        <v>0</v>
      </c>
      <c r="C123" s="6" t="s">
        <v>310</v>
      </c>
    </row>
    <row r="124" spans="1:3" x14ac:dyDescent="0.35">
      <c r="A124" s="7" t="s">
        <v>69</v>
      </c>
      <c r="B124" s="94" t="s">
        <v>0</v>
      </c>
      <c r="C124" s="6" t="s">
        <v>309</v>
      </c>
    </row>
    <row r="125" spans="1:3" x14ac:dyDescent="0.35">
      <c r="A125" s="7" t="s">
        <v>101</v>
      </c>
      <c r="B125" s="94" t="s">
        <v>0</v>
      </c>
      <c r="C125" s="6" t="s">
        <v>311</v>
      </c>
    </row>
    <row r="126" spans="1:3" x14ac:dyDescent="0.35">
      <c r="A126" s="11" t="s">
        <v>61</v>
      </c>
      <c r="C126" s="12"/>
    </row>
    <row r="127" spans="1:3" x14ac:dyDescent="0.35">
      <c r="A127" s="7" t="s">
        <v>102</v>
      </c>
      <c r="C127" s="12"/>
    </row>
    <row r="128" spans="1:3" x14ac:dyDescent="0.35">
      <c r="A128" s="7" t="s">
        <v>89</v>
      </c>
      <c r="B128" s="94" t="s">
        <v>0</v>
      </c>
      <c r="C128" s="6" t="s">
        <v>312</v>
      </c>
    </row>
    <row r="129" spans="1:3" x14ac:dyDescent="0.35">
      <c r="A129" s="7" t="s">
        <v>103</v>
      </c>
      <c r="C129" s="5"/>
    </row>
    <row r="130" spans="1:3" x14ac:dyDescent="0.35">
      <c r="A130" s="19" t="s">
        <v>137</v>
      </c>
      <c r="B130" s="95">
        <f>15/18</f>
        <v>0.83333333333333337</v>
      </c>
      <c r="C130" s="21"/>
    </row>
    <row r="132" spans="1:3" x14ac:dyDescent="0.35">
      <c r="A132" s="61" t="s">
        <v>118</v>
      </c>
      <c r="C132" s="62" t="s">
        <v>136</v>
      </c>
    </row>
    <row r="133" spans="1:3" x14ac:dyDescent="0.35">
      <c r="A133" s="28" t="s">
        <v>170</v>
      </c>
      <c r="B133" s="94"/>
      <c r="C133" s="9"/>
    </row>
    <row r="134" spans="1:3" x14ac:dyDescent="0.35">
      <c r="A134" s="66" t="s">
        <v>160</v>
      </c>
      <c r="B134" s="94"/>
      <c r="C134" s="65"/>
    </row>
    <row r="135" spans="1:3" x14ac:dyDescent="0.35">
      <c r="A135" s="29" t="s">
        <v>161</v>
      </c>
      <c r="B135" s="94" t="s">
        <v>0</v>
      </c>
      <c r="C135" s="32" t="s">
        <v>297</v>
      </c>
    </row>
    <row r="136" spans="1:3" x14ac:dyDescent="0.35">
      <c r="A136" s="29" t="s">
        <v>162</v>
      </c>
      <c r="B136" s="94" t="s">
        <v>0</v>
      </c>
      <c r="C136" s="9" t="s">
        <v>313</v>
      </c>
    </row>
    <row r="137" spans="1:3" x14ac:dyDescent="0.35">
      <c r="A137" s="29" t="s">
        <v>163</v>
      </c>
      <c r="B137" s="94"/>
      <c r="C137" s="9"/>
    </row>
    <row r="138" spans="1:3" x14ac:dyDescent="0.35">
      <c r="A138" s="29" t="s">
        <v>164</v>
      </c>
      <c r="B138" s="94"/>
      <c r="C138" s="9"/>
    </row>
    <row r="139" spans="1:3" x14ac:dyDescent="0.35">
      <c r="A139" s="29" t="s">
        <v>165</v>
      </c>
      <c r="B139" s="94" t="s">
        <v>0</v>
      </c>
      <c r="C139" s="32" t="s">
        <v>297</v>
      </c>
    </row>
    <row r="140" spans="1:3" x14ac:dyDescent="0.35">
      <c r="A140" s="29" t="s">
        <v>166</v>
      </c>
      <c r="B140" s="94" t="s">
        <v>0</v>
      </c>
      <c r="C140" s="9" t="s">
        <v>326</v>
      </c>
    </row>
    <row r="141" spans="1:3" s="31" customFormat="1" x14ac:dyDescent="0.35">
      <c r="A141" s="28" t="s">
        <v>171</v>
      </c>
      <c r="B141" s="97"/>
      <c r="C141" s="30"/>
    </row>
    <row r="142" spans="1:3" x14ac:dyDescent="0.35">
      <c r="A142" s="29" t="s">
        <v>167</v>
      </c>
      <c r="B142" s="94" t="s">
        <v>0</v>
      </c>
      <c r="C142" s="32" t="s">
        <v>314</v>
      </c>
    </row>
    <row r="143" spans="1:3" x14ac:dyDescent="0.35">
      <c r="A143" s="29" t="s">
        <v>168</v>
      </c>
      <c r="B143" s="94" t="s">
        <v>0</v>
      </c>
      <c r="C143" s="32" t="s">
        <v>297</v>
      </c>
    </row>
    <row r="144" spans="1:3" x14ac:dyDescent="0.35">
      <c r="A144" s="13"/>
      <c r="B144" s="94"/>
      <c r="C144" s="9"/>
    </row>
    <row r="145" spans="1:3" x14ac:dyDescent="0.35">
      <c r="A145" s="19" t="s">
        <v>137</v>
      </c>
      <c r="B145" s="98">
        <f>6/9</f>
        <v>0.66666666666666663</v>
      </c>
      <c r="C145" s="21"/>
    </row>
    <row r="147" spans="1:3" x14ac:dyDescent="0.35">
      <c r="A147" s="70" t="s">
        <v>151</v>
      </c>
      <c r="C147" s="71" t="s">
        <v>136</v>
      </c>
    </row>
    <row r="148" spans="1:3" x14ac:dyDescent="0.35">
      <c r="A148" s="11" t="s">
        <v>62</v>
      </c>
      <c r="C148" s="5"/>
    </row>
    <row r="149" spans="1:3" x14ac:dyDescent="0.35">
      <c r="A149" s="59" t="s">
        <v>70</v>
      </c>
      <c r="C149" s="60"/>
    </row>
    <row r="150" spans="1:3" x14ac:dyDescent="0.35">
      <c r="A150" s="59" t="s">
        <v>104</v>
      </c>
      <c r="C150" s="60"/>
    </row>
    <row r="151" spans="1:3" x14ac:dyDescent="0.35">
      <c r="A151" s="59" t="s">
        <v>71</v>
      </c>
      <c r="C151" s="60"/>
    </row>
    <row r="152" spans="1:3" x14ac:dyDescent="0.35">
      <c r="A152" s="11" t="s">
        <v>63</v>
      </c>
      <c r="C152" s="5"/>
    </row>
    <row r="153" spans="1:3" x14ac:dyDescent="0.35">
      <c r="A153" s="7" t="s">
        <v>105</v>
      </c>
      <c r="B153" s="94" t="s">
        <v>0</v>
      </c>
      <c r="C153" s="12" t="s">
        <v>315</v>
      </c>
    </row>
    <row r="154" spans="1:3" x14ac:dyDescent="0.35">
      <c r="A154" s="15" t="s">
        <v>106</v>
      </c>
      <c r="B154" s="94" t="s">
        <v>0</v>
      </c>
      <c r="C154" s="14" t="s">
        <v>324</v>
      </c>
    </row>
    <row r="155" spans="1:3" x14ac:dyDescent="0.35">
      <c r="A155" s="7" t="s">
        <v>107</v>
      </c>
      <c r="B155" s="94" t="s">
        <v>0</v>
      </c>
      <c r="C155" s="6" t="s">
        <v>323</v>
      </c>
    </row>
    <row r="156" spans="1:3" x14ac:dyDescent="0.35">
      <c r="A156" s="7" t="s">
        <v>78</v>
      </c>
      <c r="C156" s="12"/>
    </row>
    <row r="157" spans="1:3" x14ac:dyDescent="0.35">
      <c r="A157" s="7" t="s">
        <v>108</v>
      </c>
      <c r="B157" s="94" t="s">
        <v>0</v>
      </c>
      <c r="C157" s="6" t="s">
        <v>322</v>
      </c>
    </row>
    <row r="158" spans="1:3" x14ac:dyDescent="0.35">
      <c r="A158" s="7" t="s">
        <v>72</v>
      </c>
      <c r="C158" s="12"/>
    </row>
    <row r="159" spans="1:3" x14ac:dyDescent="0.35">
      <c r="A159" s="7" t="s">
        <v>109</v>
      </c>
      <c r="B159" s="94" t="s">
        <v>0</v>
      </c>
      <c r="C159" s="6" t="s">
        <v>321</v>
      </c>
    </row>
    <row r="160" spans="1:3" x14ac:dyDescent="0.35">
      <c r="A160" s="7" t="s">
        <v>110</v>
      </c>
      <c r="B160" s="94" t="s">
        <v>0</v>
      </c>
      <c r="C160" s="6" t="s">
        <v>320</v>
      </c>
    </row>
    <row r="161" spans="1:3" x14ac:dyDescent="0.35">
      <c r="A161" s="7" t="s">
        <v>111</v>
      </c>
      <c r="B161" s="94" t="s">
        <v>0</v>
      </c>
      <c r="C161" s="6" t="s">
        <v>319</v>
      </c>
    </row>
    <row r="162" spans="1:3" x14ac:dyDescent="0.35">
      <c r="A162" s="7" t="s">
        <v>112</v>
      </c>
      <c r="B162" s="94" t="s">
        <v>0</v>
      </c>
      <c r="C162" s="6" t="s">
        <v>318</v>
      </c>
    </row>
    <row r="163" spans="1:3" x14ac:dyDescent="0.35">
      <c r="A163" s="7" t="s">
        <v>113</v>
      </c>
      <c r="B163" s="94" t="s">
        <v>0</v>
      </c>
      <c r="C163" s="6" t="s">
        <v>317</v>
      </c>
    </row>
    <row r="164" spans="1:3" x14ac:dyDescent="0.35">
      <c r="A164" s="7" t="s">
        <v>82</v>
      </c>
      <c r="B164" s="94" t="s">
        <v>0</v>
      </c>
      <c r="C164" s="6" t="s">
        <v>330</v>
      </c>
    </row>
    <row r="165" spans="1:3" x14ac:dyDescent="0.35">
      <c r="A165" s="7" t="s">
        <v>114</v>
      </c>
      <c r="B165" s="94" t="s">
        <v>0</v>
      </c>
      <c r="C165" s="6" t="s">
        <v>331</v>
      </c>
    </row>
    <row r="166" spans="1:3" x14ac:dyDescent="0.35">
      <c r="A166" s="7" t="s">
        <v>115</v>
      </c>
      <c r="B166" s="94" t="s">
        <v>0</v>
      </c>
      <c r="C166" s="6" t="s">
        <v>294</v>
      </c>
    </row>
    <row r="167" spans="1:3" x14ac:dyDescent="0.35">
      <c r="A167" s="7" t="s">
        <v>73</v>
      </c>
      <c r="B167" s="94" t="s">
        <v>0</v>
      </c>
      <c r="C167" s="6" t="s">
        <v>316</v>
      </c>
    </row>
    <row r="168" spans="1:3" s="2" customFormat="1" x14ac:dyDescent="0.35">
      <c r="A168" s="11" t="s">
        <v>64</v>
      </c>
      <c r="B168"/>
      <c r="C168" s="12"/>
    </row>
    <row r="169" spans="1:3" x14ac:dyDescent="0.35">
      <c r="A169" s="7" t="s">
        <v>116</v>
      </c>
      <c r="B169" s="94" t="s">
        <v>0</v>
      </c>
      <c r="C169" s="6" t="s">
        <v>457</v>
      </c>
    </row>
    <row r="170" spans="1:3" x14ac:dyDescent="0.35">
      <c r="A170" s="8" t="s">
        <v>150</v>
      </c>
      <c r="C170" s="5"/>
    </row>
    <row r="171" spans="1:3" x14ac:dyDescent="0.35">
      <c r="A171" s="19" t="s">
        <v>137</v>
      </c>
      <c r="B171" s="95">
        <f>14/20</f>
        <v>0.7</v>
      </c>
      <c r="C171" s="22"/>
    </row>
    <row r="173" spans="1:3" x14ac:dyDescent="0.35">
      <c r="A173" s="61" t="s">
        <v>187</v>
      </c>
      <c r="C173" s="71" t="s">
        <v>136</v>
      </c>
    </row>
    <row r="174" spans="1:3" x14ac:dyDescent="0.35">
      <c r="A174" s="74" t="s">
        <v>188</v>
      </c>
      <c r="C174" s="5"/>
    </row>
    <row r="175" spans="1:3" ht="29" x14ac:dyDescent="0.35">
      <c r="A175" s="72" t="s">
        <v>189</v>
      </c>
      <c r="C175" s="60"/>
    </row>
    <row r="176" spans="1:3" ht="29" x14ac:dyDescent="0.35">
      <c r="A176" s="64" t="s">
        <v>190</v>
      </c>
      <c r="B176" s="94"/>
      <c r="C176" s="65"/>
    </row>
    <row r="177" spans="1:3" x14ac:dyDescent="0.35">
      <c r="A177" s="64" t="s">
        <v>191</v>
      </c>
      <c r="B177" s="94" t="s">
        <v>0</v>
      </c>
      <c r="C177" s="60" t="s">
        <v>120</v>
      </c>
    </row>
    <row r="178" spans="1:3" x14ac:dyDescent="0.35">
      <c r="A178" s="19" t="s">
        <v>192</v>
      </c>
      <c r="B178" s="95">
        <v>1</v>
      </c>
      <c r="C178" s="21"/>
    </row>
  </sheetData>
  <phoneticPr fontId="24" type="noConversion"/>
  <pageMargins left="0.7" right="0.7" top="0.75" bottom="0.75" header="0.3" footer="0.3"/>
  <pageSetup orientation="portrait" r:id="rId1"/>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C35B8-98A0-48F1-BF13-BCFE19504A35}">
  <dimension ref="A1:G153"/>
  <sheetViews>
    <sheetView showGridLines="0" workbookViewId="0"/>
  </sheetViews>
  <sheetFormatPr defaultRowHeight="14.5" x14ac:dyDescent="0.35"/>
  <cols>
    <col min="1" max="1" width="89.6328125" bestFit="1" customWidth="1"/>
    <col min="2" max="2" width="6.08984375" bestFit="1" customWidth="1"/>
    <col min="3" max="3" width="104.90625" bestFit="1" customWidth="1"/>
    <col min="4" max="4" width="10.6328125" customWidth="1"/>
  </cols>
  <sheetData>
    <row r="1" spans="1:7" ht="21" x14ac:dyDescent="0.35">
      <c r="A1" s="3" t="s">
        <v>53</v>
      </c>
      <c r="C1" s="4" t="s">
        <v>232</v>
      </c>
    </row>
    <row r="3" spans="1:7" x14ac:dyDescent="0.35">
      <c r="A3" s="10" t="s">
        <v>49</v>
      </c>
      <c r="C3" s="18" t="s">
        <v>136</v>
      </c>
    </row>
    <row r="4" spans="1:7" x14ac:dyDescent="0.35">
      <c r="A4" s="7" t="s">
        <v>48</v>
      </c>
      <c r="B4" s="94" t="s">
        <v>0</v>
      </c>
      <c r="C4" s="6" t="s">
        <v>341</v>
      </c>
    </row>
    <row r="5" spans="1:7" x14ac:dyDescent="0.35">
      <c r="A5" s="7" t="s">
        <v>44</v>
      </c>
      <c r="B5" s="94"/>
      <c r="C5" s="5"/>
    </row>
    <row r="6" spans="1:7" x14ac:dyDescent="0.35">
      <c r="A6" s="7" t="s">
        <v>46</v>
      </c>
      <c r="B6" s="94"/>
      <c r="C6" s="5"/>
    </row>
    <row r="7" spans="1:7" x14ac:dyDescent="0.35">
      <c r="A7" s="7" t="s">
        <v>5</v>
      </c>
      <c r="B7" s="94" t="s">
        <v>0</v>
      </c>
      <c r="C7" s="5" t="s">
        <v>216</v>
      </c>
    </row>
    <row r="8" spans="1:7" x14ac:dyDescent="0.35">
      <c r="A8" s="7" t="s">
        <v>47</v>
      </c>
      <c r="B8" s="94" t="s">
        <v>0</v>
      </c>
      <c r="C8" s="5" t="s">
        <v>218</v>
      </c>
      <c r="G8" s="1"/>
    </row>
    <row r="9" spans="1:7" x14ac:dyDescent="0.35">
      <c r="A9" s="7" t="s">
        <v>3</v>
      </c>
      <c r="B9" s="94"/>
      <c r="C9" s="5"/>
    </row>
    <row r="10" spans="1:7" x14ac:dyDescent="0.35">
      <c r="A10" s="7" t="s">
        <v>6</v>
      </c>
      <c r="B10" s="94"/>
      <c r="C10" s="5"/>
    </row>
    <row r="11" spans="1:7" x14ac:dyDescent="0.35">
      <c r="A11" s="7" t="s">
        <v>7</v>
      </c>
      <c r="B11" s="94" t="s">
        <v>0</v>
      </c>
      <c r="C11" s="5" t="s">
        <v>217</v>
      </c>
    </row>
    <row r="12" spans="1:7" x14ac:dyDescent="0.35">
      <c r="A12" s="7" t="s">
        <v>8</v>
      </c>
      <c r="B12" s="94"/>
      <c r="C12" s="5"/>
    </row>
    <row r="13" spans="1:7" x14ac:dyDescent="0.35">
      <c r="A13" s="7" t="s">
        <v>9</v>
      </c>
      <c r="B13" s="94"/>
      <c r="C13" s="5"/>
    </row>
    <row r="14" spans="1:7" x14ac:dyDescent="0.35">
      <c r="A14" s="7" t="s">
        <v>10</v>
      </c>
      <c r="B14" s="94"/>
      <c r="C14" s="5"/>
    </row>
    <row r="15" spans="1:7" x14ac:dyDescent="0.35">
      <c r="A15" s="7" t="s">
        <v>11</v>
      </c>
      <c r="B15" s="94"/>
      <c r="C15" s="5"/>
    </row>
    <row r="16" spans="1:7" x14ac:dyDescent="0.35">
      <c r="A16" s="7" t="s">
        <v>12</v>
      </c>
      <c r="B16" s="94" t="s">
        <v>0</v>
      </c>
      <c r="C16" s="5" t="s">
        <v>217</v>
      </c>
    </row>
    <row r="17" spans="1:3" x14ac:dyDescent="0.35">
      <c r="A17" s="7" t="s">
        <v>13</v>
      </c>
      <c r="B17" s="94"/>
      <c r="C17" s="5"/>
    </row>
    <row r="18" spans="1:3" x14ac:dyDescent="0.35">
      <c r="A18" s="7" t="s">
        <v>45</v>
      </c>
      <c r="B18" s="94"/>
      <c r="C18" s="5"/>
    </row>
    <row r="19" spans="1:3" x14ac:dyDescent="0.35">
      <c r="A19" s="7" t="s">
        <v>14</v>
      </c>
      <c r="B19" s="94" t="s">
        <v>0</v>
      </c>
      <c r="C19" s="5" t="s">
        <v>220</v>
      </c>
    </row>
    <row r="20" spans="1:3" x14ac:dyDescent="0.35">
      <c r="A20" s="7" t="s">
        <v>15</v>
      </c>
      <c r="B20" s="94"/>
      <c r="C20" s="5"/>
    </row>
    <row r="21" spans="1:3" x14ac:dyDescent="0.35">
      <c r="A21" s="7" t="s">
        <v>16</v>
      </c>
      <c r="B21" s="94"/>
      <c r="C21" s="5"/>
    </row>
    <row r="22" spans="1:3" x14ac:dyDescent="0.35">
      <c r="A22" s="7" t="s">
        <v>17</v>
      </c>
      <c r="B22" s="94" t="s">
        <v>0</v>
      </c>
      <c r="C22" s="5" t="s">
        <v>342</v>
      </c>
    </row>
    <row r="23" spans="1:3" x14ac:dyDescent="0.35">
      <c r="A23" s="19" t="s">
        <v>138</v>
      </c>
      <c r="B23" s="95">
        <f>7/19</f>
        <v>0.36842105263157893</v>
      </c>
      <c r="C23" s="20"/>
    </row>
    <row r="25" spans="1:3" x14ac:dyDescent="0.35">
      <c r="A25" s="61" t="s">
        <v>2</v>
      </c>
      <c r="C25" s="62" t="s">
        <v>136</v>
      </c>
    </row>
    <row r="26" spans="1:3" x14ac:dyDescent="0.35">
      <c r="A26" s="34" t="s">
        <v>134</v>
      </c>
      <c r="C26" s="5"/>
    </row>
    <row r="27" spans="1:3" x14ac:dyDescent="0.35">
      <c r="A27" s="7" t="s">
        <v>33</v>
      </c>
      <c r="B27" s="94" t="s">
        <v>245</v>
      </c>
      <c r="C27" s="5" t="s">
        <v>270</v>
      </c>
    </row>
    <row r="28" spans="1:3" x14ac:dyDescent="0.35">
      <c r="A28" s="7" t="s">
        <v>34</v>
      </c>
      <c r="C28" s="5"/>
    </row>
    <row r="29" spans="1:3" x14ac:dyDescent="0.35">
      <c r="A29" s="11" t="s">
        <v>135</v>
      </c>
      <c r="C29" s="5"/>
    </row>
    <row r="30" spans="1:3" x14ac:dyDescent="0.35">
      <c r="A30" s="7" t="s">
        <v>35</v>
      </c>
      <c r="B30" s="94"/>
      <c r="C30" s="5"/>
    </row>
    <row r="31" spans="1:3" x14ac:dyDescent="0.35">
      <c r="A31" s="7" t="s">
        <v>36</v>
      </c>
      <c r="B31" s="94"/>
      <c r="C31" s="5"/>
    </row>
    <row r="32" spans="1:3" x14ac:dyDescent="0.35">
      <c r="A32" s="7" t="s">
        <v>37</v>
      </c>
      <c r="B32" s="94" t="s">
        <v>0</v>
      </c>
      <c r="C32" s="5" t="s">
        <v>221</v>
      </c>
    </row>
    <row r="33" spans="1:3" x14ac:dyDescent="0.35">
      <c r="A33" s="7" t="s">
        <v>38</v>
      </c>
      <c r="B33" s="94"/>
      <c r="C33" s="5"/>
    </row>
    <row r="34" spans="1:3" x14ac:dyDescent="0.35">
      <c r="A34" s="7" t="s">
        <v>39</v>
      </c>
      <c r="B34" s="94"/>
      <c r="C34" s="5"/>
    </row>
    <row r="35" spans="1:3" x14ac:dyDescent="0.35">
      <c r="A35" s="7" t="s">
        <v>40</v>
      </c>
      <c r="C35" s="5"/>
    </row>
    <row r="36" spans="1:3" s="58" customFormat="1" x14ac:dyDescent="0.35">
      <c r="A36" s="7" t="s">
        <v>41</v>
      </c>
      <c r="B36" s="94"/>
      <c r="C36" s="9"/>
    </row>
    <row r="37" spans="1:3" ht="29" x14ac:dyDescent="0.35">
      <c r="A37" s="8" t="s">
        <v>42</v>
      </c>
      <c r="C37" s="5"/>
    </row>
    <row r="38" spans="1:3" x14ac:dyDescent="0.35">
      <c r="A38" s="7" t="s">
        <v>43</v>
      </c>
      <c r="B38" s="94"/>
      <c r="C38" s="5"/>
    </row>
    <row r="39" spans="1:3" x14ac:dyDescent="0.35">
      <c r="A39" s="19" t="s">
        <v>137</v>
      </c>
      <c r="B39" s="95">
        <f>1/11</f>
        <v>9.0909090909090912E-2</v>
      </c>
      <c r="C39" s="21"/>
    </row>
    <row r="41" spans="1:3" x14ac:dyDescent="0.35">
      <c r="A41" s="61" t="s">
        <v>54</v>
      </c>
      <c r="C41" s="62" t="s">
        <v>136</v>
      </c>
    </row>
    <row r="42" spans="1:3" x14ac:dyDescent="0.35">
      <c r="A42" s="11" t="s">
        <v>55</v>
      </c>
      <c r="C42" s="5"/>
    </row>
    <row r="43" spans="1:3" x14ac:dyDescent="0.35">
      <c r="A43" s="59" t="s">
        <v>66</v>
      </c>
      <c r="C43" s="60"/>
    </row>
    <row r="44" spans="1:3" x14ac:dyDescent="0.35">
      <c r="A44" s="7" t="s">
        <v>74</v>
      </c>
      <c r="B44" s="94" t="s">
        <v>0</v>
      </c>
      <c r="C44" s="5" t="s">
        <v>343</v>
      </c>
    </row>
    <row r="45" spans="1:3" x14ac:dyDescent="0.35">
      <c r="A45" s="7" t="s">
        <v>75</v>
      </c>
      <c r="B45" s="94" t="s">
        <v>0</v>
      </c>
      <c r="C45" s="5" t="s">
        <v>344</v>
      </c>
    </row>
    <row r="46" spans="1:3" x14ac:dyDescent="0.35">
      <c r="A46" s="7" t="s">
        <v>76</v>
      </c>
      <c r="C46" s="5"/>
    </row>
    <row r="47" spans="1:3" x14ac:dyDescent="0.35">
      <c r="A47" s="11" t="s">
        <v>56</v>
      </c>
      <c r="C47" s="5"/>
    </row>
    <row r="48" spans="1:3" x14ac:dyDescent="0.35">
      <c r="A48" s="7" t="s">
        <v>77</v>
      </c>
      <c r="B48" s="94" t="s">
        <v>0</v>
      </c>
      <c r="C48" s="5" t="s">
        <v>345</v>
      </c>
    </row>
    <row r="49" spans="1:3" x14ac:dyDescent="0.35">
      <c r="A49" s="7" t="s">
        <v>78</v>
      </c>
      <c r="C49" s="5"/>
    </row>
    <row r="50" spans="1:3" x14ac:dyDescent="0.35">
      <c r="A50" s="7" t="s">
        <v>79</v>
      </c>
      <c r="B50" s="94" t="s">
        <v>0</v>
      </c>
      <c r="C50" s="5" t="s">
        <v>346</v>
      </c>
    </row>
    <row r="51" spans="1:3" x14ac:dyDescent="0.35">
      <c r="A51" s="7" t="s">
        <v>80</v>
      </c>
      <c r="B51" s="94" t="s">
        <v>0</v>
      </c>
      <c r="C51" s="5" t="s">
        <v>223</v>
      </c>
    </row>
    <row r="52" spans="1:3" x14ac:dyDescent="0.35">
      <c r="A52" s="7" t="s">
        <v>81</v>
      </c>
      <c r="B52" s="94" t="s">
        <v>0</v>
      </c>
      <c r="C52" s="5" t="s">
        <v>222</v>
      </c>
    </row>
    <row r="53" spans="1:3" x14ac:dyDescent="0.35">
      <c r="A53" s="7" t="s">
        <v>82</v>
      </c>
      <c r="B53" s="94"/>
      <c r="C53" s="5"/>
    </row>
    <row r="54" spans="1:3" x14ac:dyDescent="0.35">
      <c r="A54" s="7" t="s">
        <v>83</v>
      </c>
      <c r="B54" s="94"/>
      <c r="C54" s="5"/>
    </row>
    <row r="55" spans="1:3" x14ac:dyDescent="0.35">
      <c r="A55" s="7" t="s">
        <v>84</v>
      </c>
      <c r="B55" s="94" t="s">
        <v>0</v>
      </c>
      <c r="C55" s="5" t="s">
        <v>347</v>
      </c>
    </row>
    <row r="56" spans="1:3" x14ac:dyDescent="0.35">
      <c r="A56" s="7" t="s">
        <v>85</v>
      </c>
      <c r="B56" s="94" t="s">
        <v>0</v>
      </c>
      <c r="C56" s="5" t="s">
        <v>348</v>
      </c>
    </row>
    <row r="57" spans="1:3" x14ac:dyDescent="0.35">
      <c r="A57" s="7" t="s">
        <v>86</v>
      </c>
      <c r="B57" s="94" t="s">
        <v>0</v>
      </c>
      <c r="C57" s="5" t="s">
        <v>345</v>
      </c>
    </row>
    <row r="58" spans="1:3" x14ac:dyDescent="0.35">
      <c r="A58" s="11" t="s">
        <v>57</v>
      </c>
      <c r="C58" s="5"/>
    </row>
    <row r="59" spans="1:3" x14ac:dyDescent="0.35">
      <c r="A59" s="7" t="s">
        <v>65</v>
      </c>
      <c r="B59" s="94"/>
      <c r="C59" s="5"/>
    </row>
    <row r="60" spans="1:3" x14ac:dyDescent="0.35">
      <c r="A60" s="7" t="s">
        <v>87</v>
      </c>
      <c r="B60" s="94"/>
      <c r="C60" s="5"/>
    </row>
    <row r="61" spans="1:3" x14ac:dyDescent="0.35">
      <c r="A61" s="7" t="s">
        <v>88</v>
      </c>
      <c r="B61" s="94"/>
      <c r="C61" s="5"/>
    </row>
    <row r="62" spans="1:3" x14ac:dyDescent="0.35">
      <c r="A62" s="7" t="s">
        <v>89</v>
      </c>
      <c r="B62" s="94"/>
      <c r="C62" s="5"/>
    </row>
    <row r="63" spans="1:3" x14ac:dyDescent="0.35">
      <c r="A63" s="19" t="s">
        <v>137</v>
      </c>
      <c r="B63" s="95">
        <f>9/18</f>
        <v>0.5</v>
      </c>
      <c r="C63" s="21"/>
    </row>
    <row r="65" spans="1:3" x14ac:dyDescent="0.35">
      <c r="A65" s="61" t="s">
        <v>117</v>
      </c>
      <c r="C65" s="62" t="s">
        <v>136</v>
      </c>
    </row>
    <row r="66" spans="1:3" x14ac:dyDescent="0.35">
      <c r="A66" s="11" t="s">
        <v>59</v>
      </c>
      <c r="C66" s="5"/>
    </row>
    <row r="67" spans="1:3" x14ac:dyDescent="0.35">
      <c r="A67" s="59" t="s">
        <v>66</v>
      </c>
      <c r="B67" s="94"/>
      <c r="C67" s="60"/>
    </row>
    <row r="68" spans="1:3" x14ac:dyDescent="0.35">
      <c r="A68" s="7" t="s">
        <v>91</v>
      </c>
      <c r="B68" s="94" t="s">
        <v>0</v>
      </c>
      <c r="C68" s="12" t="s">
        <v>244</v>
      </c>
    </row>
    <row r="69" spans="1:3" x14ac:dyDescent="0.35">
      <c r="A69" s="7" t="s">
        <v>92</v>
      </c>
      <c r="B69" s="94" t="s">
        <v>0</v>
      </c>
      <c r="C69" s="5" t="s">
        <v>349</v>
      </c>
    </row>
    <row r="70" spans="1:3" x14ac:dyDescent="0.35">
      <c r="A70" s="7" t="s">
        <v>93</v>
      </c>
      <c r="B70" s="94" t="s">
        <v>0</v>
      </c>
      <c r="C70" s="5" t="s">
        <v>350</v>
      </c>
    </row>
    <row r="71" spans="1:3" x14ac:dyDescent="0.35">
      <c r="A71" s="7" t="s">
        <v>94</v>
      </c>
      <c r="B71" s="94"/>
      <c r="C71" s="12"/>
    </row>
    <row r="72" spans="1:3" x14ac:dyDescent="0.35">
      <c r="A72" s="7" t="s">
        <v>95</v>
      </c>
      <c r="B72" s="94"/>
      <c r="C72" s="5"/>
    </row>
    <row r="73" spans="1:3" x14ac:dyDescent="0.35">
      <c r="A73" s="7" t="s">
        <v>96</v>
      </c>
      <c r="C73" s="5"/>
    </row>
    <row r="74" spans="1:3" x14ac:dyDescent="0.35">
      <c r="A74" s="11" t="s">
        <v>60</v>
      </c>
      <c r="C74" s="5"/>
    </row>
    <row r="75" spans="1:3" x14ac:dyDescent="0.35">
      <c r="A75" s="7" t="s">
        <v>67</v>
      </c>
      <c r="B75" s="94"/>
      <c r="C75" s="12"/>
    </row>
    <row r="76" spans="1:3" x14ac:dyDescent="0.35">
      <c r="A76" s="7" t="s">
        <v>97</v>
      </c>
      <c r="B76" s="94" t="s">
        <v>0</v>
      </c>
      <c r="C76" s="6" t="s">
        <v>351</v>
      </c>
    </row>
    <row r="77" spans="1:3" x14ac:dyDescent="0.35">
      <c r="A77" s="7" t="s">
        <v>98</v>
      </c>
      <c r="B77" s="94" t="s">
        <v>0</v>
      </c>
      <c r="C77" s="12" t="s">
        <v>244</v>
      </c>
    </row>
    <row r="78" spans="1:3" x14ac:dyDescent="0.35">
      <c r="A78" s="7" t="s">
        <v>99</v>
      </c>
      <c r="B78" s="94" t="s">
        <v>0</v>
      </c>
      <c r="C78" s="5" t="s">
        <v>352</v>
      </c>
    </row>
    <row r="79" spans="1:3" x14ac:dyDescent="0.35">
      <c r="A79" s="7" t="s">
        <v>100</v>
      </c>
      <c r="B79" s="94"/>
      <c r="C79" s="12"/>
    </row>
    <row r="80" spans="1:3" x14ac:dyDescent="0.35">
      <c r="A80" s="7" t="s">
        <v>68</v>
      </c>
      <c r="B80" s="94"/>
      <c r="C80" s="6"/>
    </row>
    <row r="81" spans="1:3" x14ac:dyDescent="0.35">
      <c r="A81" s="7" t="s">
        <v>69</v>
      </c>
      <c r="B81" s="94"/>
      <c r="C81" s="6"/>
    </row>
    <row r="82" spans="1:3" x14ac:dyDescent="0.35">
      <c r="A82" s="7" t="s">
        <v>101</v>
      </c>
      <c r="B82" s="94" t="s">
        <v>0</v>
      </c>
      <c r="C82" s="12" t="s">
        <v>244</v>
      </c>
    </row>
    <row r="83" spans="1:3" x14ac:dyDescent="0.35">
      <c r="A83" s="11" t="s">
        <v>61</v>
      </c>
      <c r="C83" s="12"/>
    </row>
    <row r="84" spans="1:3" x14ac:dyDescent="0.35">
      <c r="A84" s="7" t="s">
        <v>102</v>
      </c>
      <c r="C84" s="12"/>
    </row>
    <row r="85" spans="1:3" x14ac:dyDescent="0.35">
      <c r="A85" s="7" t="s">
        <v>89</v>
      </c>
      <c r="B85" s="94"/>
      <c r="C85" s="6"/>
    </row>
    <row r="86" spans="1:3" x14ac:dyDescent="0.35">
      <c r="A86" s="7" t="s">
        <v>103</v>
      </c>
      <c r="C86" s="5"/>
    </row>
    <row r="87" spans="1:3" x14ac:dyDescent="0.35">
      <c r="A87" s="19" t="s">
        <v>137</v>
      </c>
      <c r="B87" s="95">
        <f>7/18</f>
        <v>0.3888888888888889</v>
      </c>
      <c r="C87" s="21"/>
    </row>
    <row r="89" spans="1:3" x14ac:dyDescent="0.35">
      <c r="A89" s="70" t="s">
        <v>151</v>
      </c>
      <c r="C89" s="71" t="s">
        <v>136</v>
      </c>
    </row>
    <row r="90" spans="1:3" x14ac:dyDescent="0.35">
      <c r="A90" s="11" t="s">
        <v>62</v>
      </c>
      <c r="C90" s="5"/>
    </row>
    <row r="91" spans="1:3" x14ac:dyDescent="0.35">
      <c r="A91" s="7" t="s">
        <v>70</v>
      </c>
      <c r="B91" t="s">
        <v>245</v>
      </c>
      <c r="C91" s="5" t="s">
        <v>270</v>
      </c>
    </row>
    <row r="92" spans="1:3" x14ac:dyDescent="0.35">
      <c r="A92" s="7" t="s">
        <v>104</v>
      </c>
      <c r="C92" s="5"/>
    </row>
    <row r="93" spans="1:3" x14ac:dyDescent="0.35">
      <c r="A93" s="7" t="s">
        <v>71</v>
      </c>
      <c r="C93" s="5"/>
    </row>
    <row r="94" spans="1:3" x14ac:dyDescent="0.35">
      <c r="A94" s="11" t="s">
        <v>63</v>
      </c>
      <c r="C94" s="5"/>
    </row>
    <row r="95" spans="1:3" x14ac:dyDescent="0.35">
      <c r="A95" s="7" t="s">
        <v>105</v>
      </c>
      <c r="B95" s="94"/>
      <c r="C95" s="12"/>
    </row>
    <row r="96" spans="1:3" x14ac:dyDescent="0.35">
      <c r="A96" s="15" t="s">
        <v>106</v>
      </c>
      <c r="B96" s="94"/>
      <c r="C96" s="14"/>
    </row>
    <row r="97" spans="1:3" x14ac:dyDescent="0.35">
      <c r="A97" s="7" t="s">
        <v>107</v>
      </c>
      <c r="B97" s="94"/>
      <c r="C97" s="6"/>
    </row>
    <row r="98" spans="1:3" x14ac:dyDescent="0.35">
      <c r="A98" s="7" t="s">
        <v>78</v>
      </c>
      <c r="C98" s="12"/>
    </row>
    <row r="99" spans="1:3" x14ac:dyDescent="0.35">
      <c r="A99" s="7" t="s">
        <v>108</v>
      </c>
      <c r="B99" s="94"/>
      <c r="C99" s="6"/>
    </row>
    <row r="100" spans="1:3" x14ac:dyDescent="0.35">
      <c r="A100" s="7" t="s">
        <v>72</v>
      </c>
      <c r="C100" s="12"/>
    </row>
    <row r="101" spans="1:3" x14ac:dyDescent="0.35">
      <c r="A101" s="7" t="s">
        <v>109</v>
      </c>
      <c r="B101" s="94"/>
      <c r="C101" s="6"/>
    </row>
    <row r="102" spans="1:3" x14ac:dyDescent="0.35">
      <c r="A102" s="7" t="s">
        <v>110</v>
      </c>
      <c r="B102" s="94"/>
      <c r="C102" s="6"/>
    </row>
    <row r="103" spans="1:3" x14ac:dyDescent="0.35">
      <c r="A103" s="7" t="s">
        <v>111</v>
      </c>
      <c r="B103" s="94"/>
      <c r="C103" s="6"/>
    </row>
    <row r="104" spans="1:3" x14ac:dyDescent="0.35">
      <c r="A104" s="7" t="s">
        <v>112</v>
      </c>
      <c r="B104" s="94" t="s">
        <v>0</v>
      </c>
      <c r="C104" s="6" t="s">
        <v>217</v>
      </c>
    </row>
    <row r="105" spans="1:3" x14ac:dyDescent="0.35">
      <c r="A105" s="7" t="s">
        <v>113</v>
      </c>
      <c r="B105" s="94" t="s">
        <v>0</v>
      </c>
      <c r="C105" s="6" t="s">
        <v>353</v>
      </c>
    </row>
    <row r="106" spans="1:3" x14ac:dyDescent="0.35">
      <c r="A106" s="7" t="s">
        <v>82</v>
      </c>
      <c r="B106" s="94"/>
      <c r="C106" s="6"/>
    </row>
    <row r="107" spans="1:3" x14ac:dyDescent="0.35">
      <c r="A107" s="7" t="s">
        <v>114</v>
      </c>
      <c r="B107" s="94"/>
      <c r="C107" s="6"/>
    </row>
    <row r="108" spans="1:3" x14ac:dyDescent="0.35">
      <c r="A108" s="7" t="s">
        <v>115</v>
      </c>
      <c r="B108" s="94"/>
      <c r="C108" s="6"/>
    </row>
    <row r="109" spans="1:3" x14ac:dyDescent="0.35">
      <c r="A109" s="7" t="s">
        <v>73</v>
      </c>
      <c r="B109" s="94"/>
      <c r="C109" s="6"/>
    </row>
    <row r="110" spans="1:3" x14ac:dyDescent="0.35">
      <c r="A110" s="11" t="s">
        <v>64</v>
      </c>
      <c r="C110" s="12"/>
    </row>
    <row r="111" spans="1:3" x14ac:dyDescent="0.35">
      <c r="A111" s="7" t="s">
        <v>116</v>
      </c>
      <c r="B111" s="94" t="s">
        <v>0</v>
      </c>
      <c r="C111" s="6" t="s">
        <v>354</v>
      </c>
    </row>
    <row r="112" spans="1:3" x14ac:dyDescent="0.35">
      <c r="A112" s="8" t="s">
        <v>150</v>
      </c>
      <c r="C112" s="5"/>
    </row>
    <row r="113" spans="1:3" x14ac:dyDescent="0.35">
      <c r="A113" s="19" t="s">
        <v>137</v>
      </c>
      <c r="B113" s="95">
        <f>3/20</f>
        <v>0.15</v>
      </c>
      <c r="C113" s="22"/>
    </row>
    <row r="114" spans="1:3" x14ac:dyDescent="0.35">
      <c r="A114" s="33"/>
      <c r="B114" s="99"/>
    </row>
    <row r="115" spans="1:3" x14ac:dyDescent="0.35">
      <c r="A115" s="61" t="s">
        <v>187</v>
      </c>
      <c r="C115" s="71" t="s">
        <v>136</v>
      </c>
    </row>
    <row r="116" spans="1:3" ht="29" x14ac:dyDescent="0.35">
      <c r="A116" s="17" t="s">
        <v>188</v>
      </c>
      <c r="C116" s="5"/>
    </row>
    <row r="117" spans="1:3" ht="29" x14ac:dyDescent="0.35">
      <c r="A117" s="8" t="s">
        <v>189</v>
      </c>
      <c r="B117" t="s">
        <v>245</v>
      </c>
      <c r="C117" s="5" t="s">
        <v>270</v>
      </c>
    </row>
    <row r="118" spans="1:3" ht="29" x14ac:dyDescent="0.35">
      <c r="A118" s="8" t="s">
        <v>190</v>
      </c>
      <c r="B118" s="94" t="s">
        <v>0</v>
      </c>
      <c r="C118" s="9" t="s">
        <v>458</v>
      </c>
    </row>
    <row r="119" spans="1:3" x14ac:dyDescent="0.35">
      <c r="A119" s="8" t="s">
        <v>191</v>
      </c>
      <c r="B119" s="94"/>
      <c r="C119" s="5"/>
    </row>
    <row r="120" spans="1:3" x14ac:dyDescent="0.35">
      <c r="A120" s="19" t="s">
        <v>192</v>
      </c>
      <c r="B120" s="95">
        <v>1</v>
      </c>
      <c r="C120" s="21"/>
    </row>
    <row r="126" spans="1:3" s="31" customFormat="1" x14ac:dyDescent="0.35">
      <c r="A126"/>
      <c r="B126"/>
      <c r="C126"/>
    </row>
    <row r="153" spans="1:3" s="2" customFormat="1" x14ac:dyDescent="0.35">
      <c r="A153"/>
      <c r="B153"/>
      <c r="C153"/>
    </row>
  </sheetData>
  <pageMargins left="0.7" right="0.7" top="0.75" bottom="0.75" header="0.3" footer="0.3"/>
  <tableParts count="6">
    <tablePart r:id="rId1"/>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07C0-3374-4DD2-A9AC-8EF78BA66D56}">
  <dimension ref="A1:C30"/>
  <sheetViews>
    <sheetView showGridLines="0" zoomScaleNormal="100" workbookViewId="0"/>
  </sheetViews>
  <sheetFormatPr defaultRowHeight="14.5" x14ac:dyDescent="0.35"/>
  <cols>
    <col min="1" max="1" width="79.36328125" bestFit="1" customWidth="1"/>
    <col min="2" max="2" width="6.08984375" bestFit="1" customWidth="1"/>
    <col min="3" max="3" width="70.08984375" customWidth="1"/>
  </cols>
  <sheetData>
    <row r="1" spans="1:3" ht="21" x14ac:dyDescent="0.35">
      <c r="A1" s="3" t="s">
        <v>53</v>
      </c>
      <c r="C1" s="4" t="s">
        <v>231</v>
      </c>
    </row>
    <row r="3" spans="1:3" x14ac:dyDescent="0.35">
      <c r="A3" s="61" t="s">
        <v>1</v>
      </c>
      <c r="C3" s="71" t="s">
        <v>136</v>
      </c>
    </row>
    <row r="4" spans="1:3" x14ac:dyDescent="0.35">
      <c r="A4" s="7" t="s">
        <v>4</v>
      </c>
      <c r="B4" s="94" t="s">
        <v>0</v>
      </c>
      <c r="C4" s="5" t="s">
        <v>289</v>
      </c>
    </row>
    <row r="5" spans="1:3" x14ac:dyDescent="0.35">
      <c r="A5" s="7" t="s">
        <v>18</v>
      </c>
      <c r="B5" s="94" t="s">
        <v>0</v>
      </c>
      <c r="C5" s="5" t="s">
        <v>183</v>
      </c>
    </row>
    <row r="6" spans="1:3" x14ac:dyDescent="0.35">
      <c r="A6" s="7" t="s">
        <v>19</v>
      </c>
      <c r="B6" s="94" t="s">
        <v>0</v>
      </c>
      <c r="C6" s="5" t="s">
        <v>184</v>
      </c>
    </row>
    <row r="7" spans="1:3" x14ac:dyDescent="0.35">
      <c r="A7" s="7" t="s">
        <v>20</v>
      </c>
      <c r="B7" s="94" t="s">
        <v>0</v>
      </c>
      <c r="C7" s="5" t="s">
        <v>288</v>
      </c>
    </row>
    <row r="8" spans="1:3" x14ac:dyDescent="0.35">
      <c r="A8" s="7" t="s">
        <v>21</v>
      </c>
      <c r="B8" s="94" t="s">
        <v>0</v>
      </c>
      <c r="C8" s="5" t="s">
        <v>282</v>
      </c>
    </row>
    <row r="9" spans="1:3" x14ac:dyDescent="0.35">
      <c r="A9" s="8" t="s">
        <v>22</v>
      </c>
      <c r="B9" s="94" t="s">
        <v>0</v>
      </c>
      <c r="C9" s="9" t="s">
        <v>287</v>
      </c>
    </row>
    <row r="10" spans="1:3" x14ac:dyDescent="0.35">
      <c r="A10" s="7" t="s">
        <v>23</v>
      </c>
      <c r="B10" s="94" t="s">
        <v>0</v>
      </c>
      <c r="C10" s="5" t="s">
        <v>185</v>
      </c>
    </row>
    <row r="11" spans="1:3" x14ac:dyDescent="0.35">
      <c r="A11" s="7" t="s">
        <v>24</v>
      </c>
      <c r="B11" s="94" t="s">
        <v>0</v>
      </c>
      <c r="C11" s="5" t="s">
        <v>286</v>
      </c>
    </row>
    <row r="12" spans="1:3" x14ac:dyDescent="0.35">
      <c r="A12" s="19" t="s">
        <v>137</v>
      </c>
      <c r="B12" s="95">
        <f>8/8</f>
        <v>1</v>
      </c>
      <c r="C12" s="21"/>
    </row>
    <row r="14" spans="1:3" x14ac:dyDescent="0.35">
      <c r="A14" s="61" t="s">
        <v>50</v>
      </c>
      <c r="C14" s="62" t="s">
        <v>136</v>
      </c>
    </row>
    <row r="15" spans="1:3" x14ac:dyDescent="0.35">
      <c r="A15" s="8" t="s">
        <v>25</v>
      </c>
      <c r="B15" s="94" t="s">
        <v>0</v>
      </c>
      <c r="C15" s="9" t="s">
        <v>285</v>
      </c>
    </row>
    <row r="16" spans="1:3" x14ac:dyDescent="0.35">
      <c r="A16" s="8" t="s">
        <v>26</v>
      </c>
      <c r="B16" s="94" t="s">
        <v>0</v>
      </c>
      <c r="C16" s="5" t="s">
        <v>284</v>
      </c>
    </row>
    <row r="17" spans="1:3" x14ac:dyDescent="0.35">
      <c r="A17" s="8" t="s">
        <v>27</v>
      </c>
      <c r="C17" s="5"/>
    </row>
    <row r="18" spans="1:3" x14ac:dyDescent="0.35">
      <c r="A18" s="8" t="s">
        <v>28</v>
      </c>
      <c r="C18" s="5"/>
    </row>
    <row r="19" spans="1:3" x14ac:dyDescent="0.35">
      <c r="A19" s="8" t="s">
        <v>29</v>
      </c>
      <c r="B19" s="94" t="s">
        <v>0</v>
      </c>
      <c r="C19" s="5" t="s">
        <v>186</v>
      </c>
    </row>
    <row r="20" spans="1:3" x14ac:dyDescent="0.35">
      <c r="A20" s="8" t="s">
        <v>30</v>
      </c>
      <c r="C20" s="5"/>
    </row>
    <row r="21" spans="1:3" ht="29" x14ac:dyDescent="0.35">
      <c r="A21" s="8" t="s">
        <v>31</v>
      </c>
      <c r="B21" s="94" t="s">
        <v>0</v>
      </c>
      <c r="C21" s="9" t="s">
        <v>283</v>
      </c>
    </row>
    <row r="22" spans="1:3" ht="29" x14ac:dyDescent="0.35">
      <c r="A22" s="8" t="s">
        <v>32</v>
      </c>
      <c r="B22" s="94" t="s">
        <v>0</v>
      </c>
      <c r="C22" s="9" t="s">
        <v>282</v>
      </c>
    </row>
    <row r="23" spans="1:3" x14ac:dyDescent="0.35">
      <c r="A23" s="19" t="s">
        <v>137</v>
      </c>
      <c r="B23" s="95">
        <f>5/8</f>
        <v>0.625</v>
      </c>
      <c r="C23" s="21"/>
    </row>
    <row r="25" spans="1:3" x14ac:dyDescent="0.35">
      <c r="A25" s="61" t="s">
        <v>187</v>
      </c>
      <c r="C25" s="71" t="s">
        <v>136</v>
      </c>
    </row>
    <row r="26" spans="1:3" ht="29" x14ac:dyDescent="0.35">
      <c r="A26" s="17" t="s">
        <v>188</v>
      </c>
      <c r="C26" s="5"/>
    </row>
    <row r="27" spans="1:3" ht="29" x14ac:dyDescent="0.35">
      <c r="A27" s="8" t="s">
        <v>189</v>
      </c>
      <c r="B27" t="s">
        <v>270</v>
      </c>
      <c r="C27" s="5" t="s">
        <v>245</v>
      </c>
    </row>
    <row r="28" spans="1:3" ht="29" x14ac:dyDescent="0.35">
      <c r="A28" s="8" t="s">
        <v>190</v>
      </c>
      <c r="B28" s="94"/>
      <c r="C28" s="9"/>
    </row>
    <row r="29" spans="1:3" x14ac:dyDescent="0.35">
      <c r="A29" s="35" t="s">
        <v>191</v>
      </c>
      <c r="B29" s="94" t="s">
        <v>0</v>
      </c>
      <c r="C29" s="36" t="s">
        <v>219</v>
      </c>
    </row>
    <row r="30" spans="1:3" x14ac:dyDescent="0.35">
      <c r="A30" s="19" t="s">
        <v>192</v>
      </c>
      <c r="B30" s="95">
        <v>1</v>
      </c>
      <c r="C30" s="21"/>
    </row>
  </sheetData>
  <pageMargins left="0.7" right="0.7" top="0.75" bottom="0.75" header="0.3" footer="0.3"/>
  <pageSetup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46B16-88E0-45EC-8B39-7909066B0154}">
  <dimension ref="B1:F52"/>
  <sheetViews>
    <sheetView showGridLines="0" zoomScale="110" zoomScaleNormal="110" workbookViewId="0"/>
  </sheetViews>
  <sheetFormatPr defaultRowHeight="14.5" x14ac:dyDescent="0.35"/>
  <cols>
    <col min="1" max="1" width="1.6328125" customWidth="1"/>
    <col min="2" max="2" width="11.08984375" customWidth="1"/>
    <col min="3" max="3" width="46.54296875" customWidth="1"/>
    <col min="4" max="4" width="13.36328125" customWidth="1"/>
    <col min="5" max="5" width="19.1796875" customWidth="1"/>
    <col min="6" max="6" width="72.08984375" customWidth="1"/>
  </cols>
  <sheetData>
    <row r="1" spans="2:6" ht="9" customHeight="1" x14ac:dyDescent="0.35"/>
    <row r="2" spans="2:6" ht="30.65" customHeight="1" x14ac:dyDescent="0.35">
      <c r="B2" s="129" t="s">
        <v>236</v>
      </c>
      <c r="C2" s="129"/>
      <c r="D2" s="129"/>
      <c r="E2" s="129"/>
      <c r="F2" s="129"/>
    </row>
    <row r="3" spans="2:6" ht="7.75" customHeight="1" x14ac:dyDescent="0.35"/>
    <row r="4" spans="2:6" ht="32.4" customHeight="1" x14ac:dyDescent="0.35">
      <c r="B4" s="133" t="s">
        <v>224</v>
      </c>
      <c r="C4" s="52" t="s">
        <v>53</v>
      </c>
      <c r="D4" s="40" t="s">
        <v>153</v>
      </c>
      <c r="E4" s="40" t="s">
        <v>461</v>
      </c>
      <c r="F4" s="41" t="s">
        <v>154</v>
      </c>
    </row>
    <row r="5" spans="2:6" x14ac:dyDescent="0.35">
      <c r="B5" s="133"/>
      <c r="C5" s="53" t="s">
        <v>172</v>
      </c>
      <c r="D5" s="26">
        <v>4</v>
      </c>
      <c r="E5" s="27">
        <f>(1/6+1/6+1/6+1/6+1/6+1/6)*(3/4)*4</f>
        <v>2.9999999999999996</v>
      </c>
      <c r="F5" s="25" t="s">
        <v>155</v>
      </c>
    </row>
    <row r="6" spans="2:6" x14ac:dyDescent="0.35">
      <c r="B6" s="133"/>
      <c r="C6" s="53" t="s">
        <v>173</v>
      </c>
      <c r="D6" s="26">
        <v>4</v>
      </c>
      <c r="E6" s="26">
        <f>(1/3+1/3+1/3)*4</f>
        <v>4</v>
      </c>
      <c r="F6" s="25" t="s">
        <v>462</v>
      </c>
    </row>
    <row r="7" spans="2:6" x14ac:dyDescent="0.35">
      <c r="B7" s="133"/>
      <c r="C7" s="53" t="s">
        <v>174</v>
      </c>
      <c r="D7" s="26">
        <v>4</v>
      </c>
      <c r="E7" s="26">
        <f>(1/4+1/4+1/4+1/4)*4</f>
        <v>4</v>
      </c>
      <c r="F7" s="25" t="s">
        <v>462</v>
      </c>
    </row>
    <row r="8" spans="2:6" x14ac:dyDescent="0.35">
      <c r="B8" s="133"/>
      <c r="C8" s="53" t="s">
        <v>175</v>
      </c>
      <c r="D8" s="26">
        <v>6</v>
      </c>
      <c r="E8" s="26">
        <f>(((4/4)*(2/3))*6) + (((1/2)*(1/3))*6)</f>
        <v>5</v>
      </c>
      <c r="F8" s="25" t="s">
        <v>158</v>
      </c>
    </row>
    <row r="9" spans="2:6" x14ac:dyDescent="0.35">
      <c r="B9" s="133"/>
      <c r="C9" s="53" t="s">
        <v>176</v>
      </c>
      <c r="D9" s="26" t="s">
        <v>152</v>
      </c>
      <c r="E9" s="26" t="s">
        <v>156</v>
      </c>
      <c r="F9" s="25" t="s">
        <v>156</v>
      </c>
    </row>
    <row r="10" spans="2:6" x14ac:dyDescent="0.35">
      <c r="B10" s="133"/>
      <c r="C10" s="53" t="s">
        <v>177</v>
      </c>
      <c r="D10" s="26">
        <v>6</v>
      </c>
      <c r="E10" s="26">
        <f>6*((1/6*(1/2+1/2))+(4/6*(1/4+1/4+1/4+1/4))+(1/6*(1/2+1/2)))</f>
        <v>5.9999999999999991</v>
      </c>
      <c r="F10" s="25" t="s">
        <v>462</v>
      </c>
    </row>
    <row r="11" spans="2:6" x14ac:dyDescent="0.35">
      <c r="B11" s="133"/>
      <c r="C11" s="53" t="s">
        <v>178</v>
      </c>
      <c r="D11" s="26">
        <v>6</v>
      </c>
      <c r="E11" s="26">
        <f>1*6</f>
        <v>6</v>
      </c>
      <c r="F11" s="25" t="s">
        <v>157</v>
      </c>
    </row>
    <row r="12" spans="2:6" x14ac:dyDescent="0.35">
      <c r="B12" s="133"/>
      <c r="C12" s="53" t="s">
        <v>478</v>
      </c>
      <c r="D12" s="26">
        <v>2</v>
      </c>
      <c r="E12" s="26">
        <f>2* ((1*0.75)+(1*0.25))</f>
        <v>2</v>
      </c>
      <c r="F12" s="25" t="s">
        <v>462</v>
      </c>
    </row>
    <row r="13" spans="2:6" x14ac:dyDescent="0.35">
      <c r="B13" s="133"/>
      <c r="C13" s="53" t="s">
        <v>179</v>
      </c>
      <c r="D13" s="26">
        <v>5</v>
      </c>
      <c r="E13" s="26">
        <f>5*(((1/4)*(1/2+1/2))+((2/4)*(1/4+1/4+1/4+1/4))+((1/4*(1/2))))</f>
        <v>4.375</v>
      </c>
      <c r="F13" s="25" t="s">
        <v>159</v>
      </c>
    </row>
    <row r="14" spans="2:6" x14ac:dyDescent="0.35">
      <c r="B14" s="133"/>
      <c r="C14" s="53" t="s">
        <v>180</v>
      </c>
      <c r="D14" s="26">
        <v>5</v>
      </c>
      <c r="E14" s="26">
        <f>5*((3/4*(1/3+1/3+1/3))+(1/4*(1/2+1/2)))</f>
        <v>5</v>
      </c>
      <c r="F14" s="25" t="s">
        <v>462</v>
      </c>
    </row>
    <row r="15" spans="2:6" x14ac:dyDescent="0.35">
      <c r="B15" s="133"/>
      <c r="C15" s="54" t="s">
        <v>181</v>
      </c>
      <c r="D15" s="26">
        <v>2</v>
      </c>
      <c r="E15" s="26">
        <f>2*((2/4*(4/4))+(1/4*(1/2)))</f>
        <v>1.25</v>
      </c>
      <c r="F15" s="25" t="s">
        <v>169</v>
      </c>
    </row>
    <row r="16" spans="2:6" x14ac:dyDescent="0.35">
      <c r="B16" s="133"/>
      <c r="C16" s="55" t="s">
        <v>215</v>
      </c>
      <c r="D16" s="38">
        <v>4</v>
      </c>
      <c r="E16" s="39">
        <f>(4/4)*4</f>
        <v>4</v>
      </c>
      <c r="F16" s="37" t="s">
        <v>463</v>
      </c>
    </row>
    <row r="17" spans="2:6" x14ac:dyDescent="0.35">
      <c r="B17" s="133"/>
      <c r="C17" s="56" t="s">
        <v>234</v>
      </c>
      <c r="D17" s="45">
        <f>SUM(D5:D16)</f>
        <v>48</v>
      </c>
      <c r="E17" s="51">
        <f>SUM(E5:E16)</f>
        <v>44.625</v>
      </c>
      <c r="F17" s="47" t="s">
        <v>235</v>
      </c>
    </row>
    <row r="18" spans="2:6" ht="22.25" customHeight="1" x14ac:dyDescent="0.35"/>
    <row r="19" spans="2:6" ht="32.4" customHeight="1" x14ac:dyDescent="0.35">
      <c r="B19" s="131" t="s">
        <v>225</v>
      </c>
      <c r="C19" s="52" t="s">
        <v>53</v>
      </c>
      <c r="D19" s="40" t="s">
        <v>153</v>
      </c>
      <c r="E19" s="40" t="s">
        <v>461</v>
      </c>
      <c r="F19" s="41" t="s">
        <v>154</v>
      </c>
    </row>
    <row r="20" spans="2:6" x14ac:dyDescent="0.35">
      <c r="B20" s="131"/>
      <c r="C20" s="53" t="s">
        <v>173</v>
      </c>
      <c r="D20" s="26">
        <v>4</v>
      </c>
      <c r="E20" s="26">
        <f>(1/3+1/3+1/3)*4</f>
        <v>4</v>
      </c>
      <c r="F20" s="25" t="s">
        <v>462</v>
      </c>
    </row>
    <row r="21" spans="2:6" x14ac:dyDescent="0.35">
      <c r="B21" s="131"/>
      <c r="C21" s="53" t="s">
        <v>174</v>
      </c>
      <c r="D21" s="26">
        <v>4</v>
      </c>
      <c r="E21" s="26">
        <f>(1/3+1/3+1/3)*4</f>
        <v>4</v>
      </c>
      <c r="F21" s="25" t="s">
        <v>462</v>
      </c>
    </row>
    <row r="22" spans="2:6" x14ac:dyDescent="0.35">
      <c r="B22" s="131"/>
      <c r="C22" s="57" t="s">
        <v>215</v>
      </c>
      <c r="D22" s="49">
        <v>4</v>
      </c>
      <c r="E22" s="50">
        <f>(4/4)*4</f>
        <v>4</v>
      </c>
      <c r="F22" s="48" t="s">
        <v>463</v>
      </c>
    </row>
    <row r="23" spans="2:6" x14ac:dyDescent="0.35">
      <c r="B23" s="131"/>
      <c r="C23" s="56" t="s">
        <v>234</v>
      </c>
      <c r="D23" s="45">
        <f>SUM(D20:D22)</f>
        <v>12</v>
      </c>
      <c r="E23" s="51">
        <f>SUM(E20:E22)</f>
        <v>12</v>
      </c>
      <c r="F23" s="47" t="s">
        <v>235</v>
      </c>
    </row>
    <row r="24" spans="2:6" ht="22.25" customHeight="1" x14ac:dyDescent="0.35"/>
    <row r="25" spans="2:6" ht="31.75" customHeight="1" x14ac:dyDescent="0.35">
      <c r="B25" s="130" t="s">
        <v>459</v>
      </c>
      <c r="C25" s="52" t="s">
        <v>53</v>
      </c>
      <c r="D25" s="40" t="s">
        <v>153</v>
      </c>
      <c r="E25" s="40" t="s">
        <v>461</v>
      </c>
      <c r="F25" s="41" t="s">
        <v>154</v>
      </c>
    </row>
    <row r="26" spans="2:6" x14ac:dyDescent="0.35">
      <c r="B26" s="130"/>
      <c r="C26" s="53" t="s">
        <v>172</v>
      </c>
      <c r="D26" s="26">
        <v>4</v>
      </c>
      <c r="E26" s="27">
        <f>(1/6+1/6+1/6+1/6+1/6+1/6)*(3/4)*4</f>
        <v>2.9999999999999996</v>
      </c>
      <c r="F26" s="25" t="s">
        <v>155</v>
      </c>
    </row>
    <row r="27" spans="2:6" x14ac:dyDescent="0.35">
      <c r="B27" s="130"/>
      <c r="C27" s="53" t="s">
        <v>173</v>
      </c>
      <c r="D27" s="26">
        <v>4</v>
      </c>
      <c r="E27" s="26">
        <f>(1/3+1/3+1/3)*4</f>
        <v>4</v>
      </c>
      <c r="F27" s="25" t="s">
        <v>462</v>
      </c>
    </row>
    <row r="28" spans="2:6" x14ac:dyDescent="0.35">
      <c r="B28" s="130"/>
      <c r="C28" s="53" t="s">
        <v>174</v>
      </c>
      <c r="D28" s="26">
        <v>4</v>
      </c>
      <c r="E28" s="26">
        <f>(1/4+1/4+1/4+1/4)*4</f>
        <v>4</v>
      </c>
      <c r="F28" s="25" t="s">
        <v>462</v>
      </c>
    </row>
    <row r="29" spans="2:6" x14ac:dyDescent="0.35">
      <c r="B29" s="130"/>
      <c r="C29" s="53" t="s">
        <v>175</v>
      </c>
      <c r="D29" s="26">
        <v>6</v>
      </c>
      <c r="E29" s="26">
        <f>(((4/4)*(2/3))*6) + (((1/2)*(1/3))*6)</f>
        <v>5</v>
      </c>
      <c r="F29" s="25" t="s">
        <v>158</v>
      </c>
    </row>
    <row r="30" spans="2:6" x14ac:dyDescent="0.35">
      <c r="B30" s="130"/>
      <c r="C30" s="53" t="s">
        <v>176</v>
      </c>
      <c r="D30" s="26" t="s">
        <v>152</v>
      </c>
      <c r="E30" s="26" t="s">
        <v>156</v>
      </c>
      <c r="F30" s="25" t="s">
        <v>156</v>
      </c>
    </row>
    <row r="31" spans="2:6" x14ac:dyDescent="0.35">
      <c r="B31" s="130"/>
      <c r="C31" s="53" t="s">
        <v>177</v>
      </c>
      <c r="D31" s="26">
        <v>6</v>
      </c>
      <c r="E31" s="26">
        <f>6*((1/6*(1/2+1/2))+(4/6*(1/4+1/4+1/4+1/4))+(1/6*(1/2+1/2)))</f>
        <v>5.9999999999999991</v>
      </c>
      <c r="F31" s="25" t="s">
        <v>462</v>
      </c>
    </row>
    <row r="32" spans="2:6" x14ac:dyDescent="0.35">
      <c r="B32" s="130"/>
      <c r="C32" s="53" t="s">
        <v>178</v>
      </c>
      <c r="D32" s="26">
        <v>6</v>
      </c>
      <c r="E32" s="26">
        <f>1*6</f>
        <v>6</v>
      </c>
      <c r="F32" s="25" t="s">
        <v>157</v>
      </c>
    </row>
    <row r="33" spans="2:6" x14ac:dyDescent="0.35">
      <c r="B33" s="130"/>
      <c r="C33" s="53" t="s">
        <v>478</v>
      </c>
      <c r="D33" s="26">
        <v>2</v>
      </c>
      <c r="E33" s="26">
        <f>2* ((1*0.75)+(1*0.25))</f>
        <v>2</v>
      </c>
      <c r="F33" s="25" t="s">
        <v>462</v>
      </c>
    </row>
    <row r="34" spans="2:6" x14ac:dyDescent="0.35">
      <c r="B34" s="130"/>
      <c r="C34" s="53" t="s">
        <v>179</v>
      </c>
      <c r="D34" s="26">
        <v>5</v>
      </c>
      <c r="E34" s="26">
        <f>5*(((1/4)*(1/2+1/2))+((2/4)*(1/4+1/4+1/4+1/4))+((1/4*(1/2))))</f>
        <v>4.375</v>
      </c>
      <c r="F34" s="25" t="s">
        <v>159</v>
      </c>
    </row>
    <row r="35" spans="2:6" x14ac:dyDescent="0.35">
      <c r="B35" s="130"/>
      <c r="C35" s="53" t="s">
        <v>180</v>
      </c>
      <c r="D35" s="26">
        <v>5</v>
      </c>
      <c r="E35" s="26">
        <f>5*((3/4*(1/3+1/3+1/3))+(1/4*(1/2+1/2)))</f>
        <v>5</v>
      </c>
      <c r="F35" s="25" t="s">
        <v>462</v>
      </c>
    </row>
    <row r="36" spans="2:6" x14ac:dyDescent="0.35">
      <c r="B36" s="130"/>
      <c r="C36" s="54" t="s">
        <v>181</v>
      </c>
      <c r="D36" s="26">
        <v>2</v>
      </c>
      <c r="E36" s="26">
        <f>2*((2/4*(4/4))+(1/4*(1/2)))</f>
        <v>1.25</v>
      </c>
      <c r="F36" s="25" t="s">
        <v>169</v>
      </c>
    </row>
    <row r="37" spans="2:6" x14ac:dyDescent="0.35">
      <c r="B37" s="130"/>
      <c r="C37" s="55" t="s">
        <v>215</v>
      </c>
      <c r="D37" s="38">
        <v>4</v>
      </c>
      <c r="E37" s="39">
        <f>(4/4)*4</f>
        <v>4</v>
      </c>
      <c r="F37" s="37" t="s">
        <v>463</v>
      </c>
    </row>
    <row r="38" spans="2:6" x14ac:dyDescent="0.35">
      <c r="B38" s="130"/>
      <c r="C38" s="56" t="s">
        <v>234</v>
      </c>
      <c r="D38" s="45">
        <f>SUM(D26:D37)</f>
        <v>48</v>
      </c>
      <c r="E38" s="46">
        <f>SUM(E26:E37)</f>
        <v>44.625</v>
      </c>
      <c r="F38" s="47" t="s">
        <v>235</v>
      </c>
    </row>
    <row r="39" spans="2:6" ht="21" customHeight="1" x14ac:dyDescent="0.35"/>
    <row r="40" spans="2:6" ht="31.25" customHeight="1" x14ac:dyDescent="0.35">
      <c r="B40" s="132" t="s">
        <v>460</v>
      </c>
      <c r="C40" s="52" t="s">
        <v>53</v>
      </c>
      <c r="D40" s="40" t="s">
        <v>153</v>
      </c>
      <c r="E40" s="40" t="s">
        <v>461</v>
      </c>
      <c r="F40" s="41" t="s">
        <v>154</v>
      </c>
    </row>
    <row r="41" spans="2:6" x14ac:dyDescent="0.35">
      <c r="B41" s="132"/>
      <c r="C41" s="53" t="s">
        <v>172</v>
      </c>
      <c r="D41" s="26">
        <v>4</v>
      </c>
      <c r="E41" s="27">
        <f>(1/6+1/6+1/6+1/6+1/6+1/6)*(3/4)*4</f>
        <v>2.9999999999999996</v>
      </c>
      <c r="F41" s="25" t="s">
        <v>155</v>
      </c>
    </row>
    <row r="42" spans="2:6" x14ac:dyDescent="0.35">
      <c r="B42" s="132"/>
      <c r="C42" s="53" t="s">
        <v>175</v>
      </c>
      <c r="D42" s="26">
        <v>6</v>
      </c>
      <c r="E42" s="26">
        <f>(((1/4)*(2/3))*6)</f>
        <v>1</v>
      </c>
      <c r="F42" s="25" t="s">
        <v>227</v>
      </c>
    </row>
    <row r="43" spans="2:6" x14ac:dyDescent="0.35">
      <c r="B43" s="132"/>
      <c r="C43" s="53" t="s">
        <v>177</v>
      </c>
      <c r="D43" s="26">
        <v>6</v>
      </c>
      <c r="E43" s="26">
        <f>6*((1/6*(1/2+1/2))+(4/6*(1/4+1/4+1/4+1/4)))</f>
        <v>5</v>
      </c>
      <c r="F43" s="25" t="s">
        <v>226</v>
      </c>
    </row>
    <row r="44" spans="2:6" x14ac:dyDescent="0.35">
      <c r="B44" s="132"/>
      <c r="C44" s="53" t="s">
        <v>179</v>
      </c>
      <c r="D44" s="26">
        <v>5</v>
      </c>
      <c r="E44" s="26">
        <f>5*(((1/4)*(1/2+1/2))+((2/4)*(1/4+1/4)))</f>
        <v>2.5</v>
      </c>
      <c r="F44" s="25" t="s">
        <v>228</v>
      </c>
    </row>
    <row r="45" spans="2:6" x14ac:dyDescent="0.35">
      <c r="B45" s="132"/>
      <c r="C45" s="54" t="s">
        <v>181</v>
      </c>
      <c r="D45" s="26">
        <v>2</v>
      </c>
      <c r="E45" s="26">
        <f>2*((2/4*(2/4))+(1/4*(1/2)))</f>
        <v>0.75</v>
      </c>
      <c r="F45" s="25" t="s">
        <v>169</v>
      </c>
    </row>
    <row r="46" spans="2:6" x14ac:dyDescent="0.35">
      <c r="B46" s="132"/>
      <c r="C46" s="55" t="s">
        <v>215</v>
      </c>
      <c r="D46" s="38">
        <v>4</v>
      </c>
      <c r="E46" s="39">
        <f>(3/4)*4</f>
        <v>3</v>
      </c>
      <c r="F46" s="37" t="s">
        <v>464</v>
      </c>
    </row>
    <row r="47" spans="2:6" x14ac:dyDescent="0.35">
      <c r="B47" s="132"/>
      <c r="C47" s="56" t="s">
        <v>234</v>
      </c>
      <c r="D47" s="45">
        <f>SUM(D41:D46)</f>
        <v>27</v>
      </c>
      <c r="E47" s="51">
        <f>SUM(E41:E46)</f>
        <v>15.25</v>
      </c>
      <c r="F47" s="47" t="s">
        <v>235</v>
      </c>
    </row>
    <row r="48" spans="2:6" x14ac:dyDescent="0.35">
      <c r="B48" s="42"/>
    </row>
    <row r="49" spans="2:2" x14ac:dyDescent="0.35">
      <c r="B49" s="42"/>
    </row>
    <row r="50" spans="2:2" x14ac:dyDescent="0.35">
      <c r="B50" s="42"/>
    </row>
    <row r="51" spans="2:2" x14ac:dyDescent="0.35">
      <c r="B51" s="42"/>
    </row>
    <row r="52" spans="2:2" x14ac:dyDescent="0.35">
      <c r="B52" s="42"/>
    </row>
  </sheetData>
  <mergeCells count="5">
    <mergeCell ref="B2:F2"/>
    <mergeCell ref="B25:B38"/>
    <mergeCell ref="B19:B23"/>
    <mergeCell ref="B40:B47"/>
    <mergeCell ref="B4:B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848D1-DF97-47A1-B337-A9902388E58B}">
  <dimension ref="A1:B128"/>
  <sheetViews>
    <sheetView showGridLines="0" zoomScaleNormal="100" workbookViewId="0"/>
  </sheetViews>
  <sheetFormatPr defaultRowHeight="14.5" x14ac:dyDescent="0.35"/>
  <cols>
    <col min="1" max="1" width="3.54296875" customWidth="1"/>
    <col min="2" max="2" width="125.08984375" customWidth="1"/>
  </cols>
  <sheetData>
    <row r="1" spans="2:2" ht="12.65" customHeight="1" x14ac:dyDescent="0.35"/>
    <row r="2" spans="2:2" ht="29.4" customHeight="1" x14ac:dyDescent="0.35">
      <c r="B2" s="83" t="s">
        <v>355</v>
      </c>
    </row>
    <row r="4" spans="2:2" ht="15.5" x14ac:dyDescent="0.35">
      <c r="B4" s="75" t="s">
        <v>356</v>
      </c>
    </row>
    <row r="5" spans="2:2" x14ac:dyDescent="0.35">
      <c r="B5" s="100" t="s">
        <v>357</v>
      </c>
    </row>
    <row r="6" spans="2:2" x14ac:dyDescent="0.35">
      <c r="B6" s="101" t="s">
        <v>358</v>
      </c>
    </row>
    <row r="7" spans="2:2" ht="16.25" customHeight="1" x14ac:dyDescent="0.35"/>
    <row r="8" spans="2:2" ht="15.5" x14ac:dyDescent="0.35">
      <c r="B8" s="76" t="s">
        <v>359</v>
      </c>
    </row>
    <row r="9" spans="2:2" x14ac:dyDescent="0.35">
      <c r="B9" s="100" t="s">
        <v>360</v>
      </c>
    </row>
    <row r="10" spans="2:2" x14ac:dyDescent="0.35">
      <c r="B10" s="102" t="s">
        <v>361</v>
      </c>
    </row>
    <row r="11" spans="2:2" x14ac:dyDescent="0.35">
      <c r="B11" s="102" t="s">
        <v>362</v>
      </c>
    </row>
    <row r="12" spans="2:2" x14ac:dyDescent="0.35">
      <c r="B12" s="102" t="s">
        <v>363</v>
      </c>
    </row>
    <row r="13" spans="2:2" x14ac:dyDescent="0.35">
      <c r="B13" s="102" t="s">
        <v>364</v>
      </c>
    </row>
    <row r="14" spans="2:2" x14ac:dyDescent="0.35">
      <c r="B14" s="102" t="s">
        <v>365</v>
      </c>
    </row>
    <row r="15" spans="2:2" x14ac:dyDescent="0.35">
      <c r="B15" s="102" t="s">
        <v>366</v>
      </c>
    </row>
    <row r="16" spans="2:2" x14ac:dyDescent="0.35">
      <c r="B16" s="102" t="s">
        <v>367</v>
      </c>
    </row>
    <row r="17" spans="1:2" x14ac:dyDescent="0.35">
      <c r="B17" s="102" t="s">
        <v>368</v>
      </c>
    </row>
    <row r="18" spans="1:2" x14ac:dyDescent="0.35">
      <c r="B18" s="102" t="s">
        <v>369</v>
      </c>
    </row>
    <row r="19" spans="1:2" x14ac:dyDescent="0.35">
      <c r="B19" s="102" t="s">
        <v>370</v>
      </c>
    </row>
    <row r="20" spans="1:2" x14ac:dyDescent="0.35">
      <c r="B20" s="102" t="s">
        <v>371</v>
      </c>
    </row>
    <row r="21" spans="1:2" x14ac:dyDescent="0.35">
      <c r="B21" s="102" t="s">
        <v>372</v>
      </c>
    </row>
    <row r="22" spans="1:2" x14ac:dyDescent="0.35">
      <c r="B22" s="102" t="s">
        <v>373</v>
      </c>
    </row>
    <row r="23" spans="1:2" x14ac:dyDescent="0.35">
      <c r="B23" s="102" t="s">
        <v>374</v>
      </c>
    </row>
    <row r="24" spans="1:2" x14ac:dyDescent="0.35">
      <c r="B24" s="102" t="s">
        <v>375</v>
      </c>
    </row>
    <row r="25" spans="1:2" x14ac:dyDescent="0.35">
      <c r="B25" s="102" t="s">
        <v>376</v>
      </c>
    </row>
    <row r="26" spans="1:2" x14ac:dyDescent="0.35">
      <c r="B26" s="102" t="s">
        <v>377</v>
      </c>
    </row>
    <row r="27" spans="1:2" x14ac:dyDescent="0.35">
      <c r="B27" s="102" t="s">
        <v>378</v>
      </c>
    </row>
    <row r="28" spans="1:2" x14ac:dyDescent="0.35">
      <c r="B28" s="102" t="s">
        <v>379</v>
      </c>
    </row>
    <row r="29" spans="1:2" x14ac:dyDescent="0.35">
      <c r="B29" s="101" t="s">
        <v>380</v>
      </c>
    </row>
    <row r="30" spans="1:2" ht="22.75" customHeight="1" x14ac:dyDescent="0.35"/>
    <row r="31" spans="1:2" ht="15.5" x14ac:dyDescent="0.35">
      <c r="A31" s="82"/>
      <c r="B31" s="77" t="s">
        <v>428</v>
      </c>
    </row>
    <row r="32" spans="1:2" x14ac:dyDescent="0.35">
      <c r="A32" s="134" t="s">
        <v>429</v>
      </c>
      <c r="B32" s="100" t="s">
        <v>381</v>
      </c>
    </row>
    <row r="33" spans="1:2" x14ac:dyDescent="0.35">
      <c r="A33" s="135"/>
      <c r="B33" s="102" t="s">
        <v>382</v>
      </c>
    </row>
    <row r="34" spans="1:2" x14ac:dyDescent="0.35">
      <c r="A34" s="135"/>
      <c r="B34" s="102" t="s">
        <v>383</v>
      </c>
    </row>
    <row r="35" spans="1:2" x14ac:dyDescent="0.35">
      <c r="A35" s="135"/>
      <c r="B35" s="102" t="s">
        <v>384</v>
      </c>
    </row>
    <row r="36" spans="1:2" x14ac:dyDescent="0.35">
      <c r="A36" s="135"/>
      <c r="B36" s="102" t="s">
        <v>385</v>
      </c>
    </row>
    <row r="37" spans="1:2" x14ac:dyDescent="0.35">
      <c r="A37" s="135"/>
      <c r="B37" s="102" t="s">
        <v>386</v>
      </c>
    </row>
    <row r="38" spans="1:2" x14ac:dyDescent="0.35">
      <c r="A38" s="135"/>
      <c r="B38" s="102" t="s">
        <v>387</v>
      </c>
    </row>
    <row r="39" spans="1:2" x14ac:dyDescent="0.35">
      <c r="A39" s="136"/>
      <c r="B39" s="101" t="s">
        <v>388</v>
      </c>
    </row>
    <row r="40" spans="1:2" x14ac:dyDescent="0.35">
      <c r="A40" s="134" t="s">
        <v>430</v>
      </c>
      <c r="B40" s="100" t="s">
        <v>389</v>
      </c>
    </row>
    <row r="41" spans="1:2" x14ac:dyDescent="0.35">
      <c r="A41" s="135"/>
      <c r="B41" s="102" t="s">
        <v>390</v>
      </c>
    </row>
    <row r="42" spans="1:2" x14ac:dyDescent="0.35">
      <c r="A42" s="135"/>
      <c r="B42" s="102" t="s">
        <v>391</v>
      </c>
    </row>
    <row r="43" spans="1:2" x14ac:dyDescent="0.35">
      <c r="A43" s="135"/>
      <c r="B43" s="102" t="s">
        <v>392</v>
      </c>
    </row>
    <row r="44" spans="1:2" x14ac:dyDescent="0.35">
      <c r="A44" s="135"/>
      <c r="B44" s="102" t="s">
        <v>393</v>
      </c>
    </row>
    <row r="45" spans="1:2" x14ac:dyDescent="0.35">
      <c r="A45" s="135"/>
      <c r="B45" s="102" t="s">
        <v>394</v>
      </c>
    </row>
    <row r="46" spans="1:2" x14ac:dyDescent="0.35">
      <c r="A46" s="135"/>
      <c r="B46" s="102" t="s">
        <v>395</v>
      </c>
    </row>
    <row r="47" spans="1:2" x14ac:dyDescent="0.35">
      <c r="A47" s="136"/>
      <c r="B47" s="101" t="s">
        <v>396</v>
      </c>
    </row>
    <row r="48" spans="1:2" x14ac:dyDescent="0.35">
      <c r="A48" s="134" t="s">
        <v>431</v>
      </c>
      <c r="B48" s="100" t="s">
        <v>397</v>
      </c>
    </row>
    <row r="49" spans="1:2" x14ac:dyDescent="0.35">
      <c r="A49" s="135"/>
      <c r="B49" s="102" t="s">
        <v>398</v>
      </c>
    </row>
    <row r="50" spans="1:2" x14ac:dyDescent="0.35">
      <c r="A50" s="135"/>
      <c r="B50" s="102" t="s">
        <v>399</v>
      </c>
    </row>
    <row r="51" spans="1:2" x14ac:dyDescent="0.35">
      <c r="A51" s="135"/>
      <c r="B51" s="102" t="s">
        <v>382</v>
      </c>
    </row>
    <row r="52" spans="1:2" x14ac:dyDescent="0.35">
      <c r="A52" s="135"/>
      <c r="B52" s="102" t="s">
        <v>383</v>
      </c>
    </row>
    <row r="53" spans="1:2" x14ac:dyDescent="0.35">
      <c r="A53" s="135"/>
      <c r="B53" s="102" t="s">
        <v>384</v>
      </c>
    </row>
    <row r="54" spans="1:2" x14ac:dyDescent="0.35">
      <c r="A54" s="135"/>
      <c r="B54" s="102" t="s">
        <v>385</v>
      </c>
    </row>
    <row r="55" spans="1:2" x14ac:dyDescent="0.35">
      <c r="A55" s="135"/>
      <c r="B55" s="102" t="s">
        <v>386</v>
      </c>
    </row>
    <row r="56" spans="1:2" x14ac:dyDescent="0.35">
      <c r="A56" s="135"/>
      <c r="B56" s="102" t="s">
        <v>387</v>
      </c>
    </row>
    <row r="57" spans="1:2" x14ac:dyDescent="0.35">
      <c r="A57" s="136"/>
      <c r="B57" s="101" t="s">
        <v>388</v>
      </c>
    </row>
    <row r="58" spans="1:2" ht="28.25" customHeight="1" x14ac:dyDescent="0.35"/>
    <row r="59" spans="1:2" ht="15.5" x14ac:dyDescent="0.35">
      <c r="A59" s="82"/>
      <c r="B59" s="78" t="s">
        <v>400</v>
      </c>
    </row>
    <row r="60" spans="1:2" x14ac:dyDescent="0.35">
      <c r="A60" s="134" t="s">
        <v>432</v>
      </c>
      <c r="B60" s="100" t="s">
        <v>384</v>
      </c>
    </row>
    <row r="61" spans="1:2" x14ac:dyDescent="0.35">
      <c r="A61" s="135"/>
      <c r="B61" s="102" t="s">
        <v>391</v>
      </c>
    </row>
    <row r="62" spans="1:2" x14ac:dyDescent="0.35">
      <c r="A62" s="135"/>
      <c r="B62" s="102" t="s">
        <v>385</v>
      </c>
    </row>
    <row r="63" spans="1:2" x14ac:dyDescent="0.35">
      <c r="A63" s="135"/>
      <c r="B63" s="102" t="s">
        <v>401</v>
      </c>
    </row>
    <row r="64" spans="1:2" x14ac:dyDescent="0.35">
      <c r="A64" s="135"/>
      <c r="B64" s="102" t="s">
        <v>386</v>
      </c>
    </row>
    <row r="65" spans="1:2" x14ac:dyDescent="0.35">
      <c r="A65" s="135"/>
      <c r="B65" s="102" t="s">
        <v>387</v>
      </c>
    </row>
    <row r="66" spans="1:2" x14ac:dyDescent="0.35">
      <c r="A66" s="135"/>
      <c r="B66" s="102" t="s">
        <v>388</v>
      </c>
    </row>
    <row r="67" spans="1:2" x14ac:dyDescent="0.35">
      <c r="A67" s="136"/>
      <c r="B67" s="101" t="s">
        <v>392</v>
      </c>
    </row>
    <row r="68" spans="1:2" ht="18" customHeight="1" x14ac:dyDescent="0.35">
      <c r="A68" s="137" t="s">
        <v>433</v>
      </c>
      <c r="B68" s="100" t="s">
        <v>393</v>
      </c>
    </row>
    <row r="69" spans="1:2" ht="17.399999999999999" customHeight="1" x14ac:dyDescent="0.35">
      <c r="A69" s="138"/>
      <c r="B69" s="102" t="s">
        <v>395</v>
      </c>
    </row>
    <row r="70" spans="1:2" ht="16.25" customHeight="1" x14ac:dyDescent="0.35">
      <c r="A70" s="139"/>
      <c r="B70" s="101" t="s">
        <v>396</v>
      </c>
    </row>
    <row r="71" spans="1:2" ht="25.25" customHeight="1" x14ac:dyDescent="0.35"/>
    <row r="72" spans="1:2" ht="15.5" x14ac:dyDescent="0.35">
      <c r="B72" s="78" t="s">
        <v>402</v>
      </c>
    </row>
    <row r="73" spans="1:2" x14ac:dyDescent="0.35">
      <c r="B73" s="100" t="s">
        <v>390</v>
      </c>
    </row>
    <row r="74" spans="1:2" x14ac:dyDescent="0.35">
      <c r="B74" s="101" t="s">
        <v>391</v>
      </c>
    </row>
    <row r="75" spans="1:2" ht="25.75" customHeight="1" x14ac:dyDescent="0.35"/>
    <row r="76" spans="1:2" ht="15.5" x14ac:dyDescent="0.35">
      <c r="B76" s="78" t="s">
        <v>124</v>
      </c>
    </row>
    <row r="77" spans="1:2" x14ac:dyDescent="0.35">
      <c r="B77" s="103" t="s">
        <v>403</v>
      </c>
    </row>
    <row r="78" spans="1:2" ht="27" customHeight="1" x14ac:dyDescent="0.35"/>
    <row r="79" spans="1:2" ht="15.5" x14ac:dyDescent="0.35">
      <c r="B79" s="78" t="s">
        <v>404</v>
      </c>
    </row>
    <row r="80" spans="1:2" x14ac:dyDescent="0.35">
      <c r="B80" s="100" t="s">
        <v>405</v>
      </c>
    </row>
    <row r="81" spans="2:2" x14ac:dyDescent="0.35">
      <c r="B81" s="102" t="s">
        <v>406</v>
      </c>
    </row>
    <row r="82" spans="2:2" x14ac:dyDescent="0.35">
      <c r="B82" s="102" t="s">
        <v>360</v>
      </c>
    </row>
    <row r="83" spans="2:2" x14ac:dyDescent="0.35">
      <c r="B83" s="102" t="s">
        <v>362</v>
      </c>
    </row>
    <row r="84" spans="2:2" x14ac:dyDescent="0.35">
      <c r="B84" s="102" t="s">
        <v>365</v>
      </c>
    </row>
    <row r="85" spans="2:2" x14ac:dyDescent="0.35">
      <c r="B85" s="102" t="s">
        <v>407</v>
      </c>
    </row>
    <row r="86" spans="2:2" x14ac:dyDescent="0.35">
      <c r="B86" s="102" t="s">
        <v>368</v>
      </c>
    </row>
    <row r="87" spans="2:2" x14ac:dyDescent="0.35">
      <c r="B87" s="102" t="s">
        <v>408</v>
      </c>
    </row>
    <row r="88" spans="2:2" x14ac:dyDescent="0.35">
      <c r="B88" s="102" t="s">
        <v>409</v>
      </c>
    </row>
    <row r="89" spans="2:2" x14ac:dyDescent="0.35">
      <c r="B89" s="101" t="s">
        <v>410</v>
      </c>
    </row>
    <row r="90" spans="2:2" ht="21.65" customHeight="1" x14ac:dyDescent="0.35"/>
    <row r="91" spans="2:2" ht="15.5" x14ac:dyDescent="0.35">
      <c r="B91" s="78" t="s">
        <v>411</v>
      </c>
    </row>
    <row r="92" spans="2:2" x14ac:dyDescent="0.35">
      <c r="B92" s="100" t="s">
        <v>362</v>
      </c>
    </row>
    <row r="93" spans="2:2" x14ac:dyDescent="0.35">
      <c r="B93" s="102" t="s">
        <v>365</v>
      </c>
    </row>
    <row r="94" spans="2:2" x14ac:dyDescent="0.35">
      <c r="B94" s="101" t="s">
        <v>367</v>
      </c>
    </row>
    <row r="95" spans="2:2" ht="25.25" customHeight="1" x14ac:dyDescent="0.35"/>
    <row r="96" spans="2:2" ht="15.5" x14ac:dyDescent="0.35">
      <c r="B96" s="80" t="s">
        <v>445</v>
      </c>
    </row>
    <row r="97" spans="2:2" x14ac:dyDescent="0.35">
      <c r="B97" s="100" t="s">
        <v>398</v>
      </c>
    </row>
    <row r="98" spans="2:2" x14ac:dyDescent="0.35">
      <c r="B98" s="102" t="s">
        <v>412</v>
      </c>
    </row>
    <row r="99" spans="2:2" x14ac:dyDescent="0.35">
      <c r="B99" s="102" t="s">
        <v>408</v>
      </c>
    </row>
    <row r="100" spans="2:2" x14ac:dyDescent="0.35">
      <c r="B100" s="101" t="s">
        <v>390</v>
      </c>
    </row>
    <row r="101" spans="2:2" ht="21.65" customHeight="1" x14ac:dyDescent="0.35"/>
    <row r="102" spans="2:2" ht="15.5" x14ac:dyDescent="0.35">
      <c r="B102" s="80" t="s">
        <v>443</v>
      </c>
    </row>
    <row r="103" spans="2:2" x14ac:dyDescent="0.35">
      <c r="B103" s="103" t="s">
        <v>413</v>
      </c>
    </row>
    <row r="104" spans="2:2" ht="27" customHeight="1" x14ac:dyDescent="0.35"/>
    <row r="105" spans="2:2" ht="15.5" x14ac:dyDescent="0.35">
      <c r="B105" s="78" t="s">
        <v>444</v>
      </c>
    </row>
    <row r="106" spans="2:2" x14ac:dyDescent="0.35">
      <c r="B106" s="100" t="s">
        <v>414</v>
      </c>
    </row>
    <row r="107" spans="2:2" x14ac:dyDescent="0.35">
      <c r="B107" s="101" t="s">
        <v>415</v>
      </c>
    </row>
    <row r="108" spans="2:2" ht="22.25" customHeight="1" x14ac:dyDescent="0.35"/>
    <row r="109" spans="2:2" ht="15.5" x14ac:dyDescent="0.35">
      <c r="B109" s="79" t="s">
        <v>416</v>
      </c>
    </row>
    <row r="110" spans="2:2" x14ac:dyDescent="0.35">
      <c r="B110" s="104" t="s">
        <v>417</v>
      </c>
    </row>
    <row r="111" spans="2:2" x14ac:dyDescent="0.35">
      <c r="B111" s="105" t="s">
        <v>361</v>
      </c>
    </row>
    <row r="112" spans="2:2" x14ac:dyDescent="0.35">
      <c r="B112" s="105" t="s">
        <v>363</v>
      </c>
    </row>
    <row r="113" spans="2:2" x14ac:dyDescent="0.35">
      <c r="B113" s="105" t="s">
        <v>365</v>
      </c>
    </row>
    <row r="114" spans="2:2" x14ac:dyDescent="0.35">
      <c r="B114" s="105" t="s">
        <v>368</v>
      </c>
    </row>
    <row r="115" spans="2:2" x14ac:dyDescent="0.35">
      <c r="B115" s="105" t="s">
        <v>418</v>
      </c>
    </row>
    <row r="116" spans="2:2" x14ac:dyDescent="0.35">
      <c r="B116" s="106" t="s">
        <v>369</v>
      </c>
    </row>
    <row r="117" spans="2:2" ht="23.4" customHeight="1" x14ac:dyDescent="0.35"/>
    <row r="118" spans="2:2" ht="15.5" x14ac:dyDescent="0.35">
      <c r="B118" s="78" t="s">
        <v>427</v>
      </c>
    </row>
    <row r="119" spans="2:2" x14ac:dyDescent="0.35">
      <c r="B119" s="100" t="s">
        <v>419</v>
      </c>
    </row>
    <row r="120" spans="2:2" x14ac:dyDescent="0.35">
      <c r="B120" s="102" t="s">
        <v>420</v>
      </c>
    </row>
    <row r="121" spans="2:2" x14ac:dyDescent="0.35">
      <c r="B121" s="102" t="s">
        <v>421</v>
      </c>
    </row>
    <row r="122" spans="2:2" x14ac:dyDescent="0.35">
      <c r="B122" s="102" t="s">
        <v>422</v>
      </c>
    </row>
    <row r="123" spans="2:2" x14ac:dyDescent="0.35">
      <c r="B123" s="102" t="s">
        <v>423</v>
      </c>
    </row>
    <row r="124" spans="2:2" x14ac:dyDescent="0.35">
      <c r="B124" s="101" t="s">
        <v>424</v>
      </c>
    </row>
    <row r="125" spans="2:2" ht="24" customHeight="1" x14ac:dyDescent="0.35"/>
    <row r="126" spans="2:2" ht="15.5" x14ac:dyDescent="0.35">
      <c r="B126" s="78" t="s">
        <v>446</v>
      </c>
    </row>
    <row r="127" spans="2:2" x14ac:dyDescent="0.35">
      <c r="B127" s="100" t="s">
        <v>425</v>
      </c>
    </row>
    <row r="128" spans="2:2" x14ac:dyDescent="0.35">
      <c r="B128" s="101" t="s">
        <v>426</v>
      </c>
    </row>
  </sheetData>
  <mergeCells count="5">
    <mergeCell ref="A32:A39"/>
    <mergeCell ref="A40:A47"/>
    <mergeCell ref="A48:A57"/>
    <mergeCell ref="A60:A67"/>
    <mergeCell ref="A68:A70"/>
  </mergeCells>
  <hyperlinks>
    <hyperlink ref="B5" r:id="rId1" xr:uid="{74F76A6D-209C-4D3B-925D-24AD06BFE768}"/>
    <hyperlink ref="B6" r:id="rId2" xr:uid="{9EEF096B-B567-41E1-9A96-AD34E4FAEEAD}"/>
    <hyperlink ref="B9" r:id="rId3" xr:uid="{10D7A989-A6A7-4864-B797-448CD6267F8C}"/>
    <hyperlink ref="B10" r:id="rId4" xr:uid="{C6B478F2-90AD-428B-BE2B-27B699058700}"/>
    <hyperlink ref="B128" r:id="rId5" xr:uid="{F3FED0DF-490B-4B59-AFFA-2CE4F8CE7622}"/>
    <hyperlink ref="B127" r:id="rId6" xr:uid="{8355381B-B03D-4BB7-A0B0-816D7C69EC50}"/>
    <hyperlink ref="B103" r:id="rId7" xr:uid="{6F561EAF-0B1B-41AC-AACA-2D4968322DBE}"/>
    <hyperlink ref="B106" r:id="rId8" xr:uid="{32DB2251-230B-4727-B9F8-63C82C314BAF}"/>
    <hyperlink ref="B107" r:id="rId9" xr:uid="{5EB28BFC-6D9C-4CB3-98F3-A76D9826CDAA}"/>
    <hyperlink ref="B100" r:id="rId10" xr:uid="{F4E6CA42-E964-430E-9D15-FC7C208D7E22}"/>
    <hyperlink ref="B99" r:id="rId11" xr:uid="{720D41F1-8CC1-457C-AE05-D8F3640B41A6}"/>
    <hyperlink ref="B98" r:id="rId12" xr:uid="{7B7CC741-DCEF-4CBD-9D63-16E56EB244F5}"/>
    <hyperlink ref="B97" r:id="rId13" xr:uid="{C0F75086-5E7A-4A9D-A1CE-A6A66E19434C}"/>
    <hyperlink ref="B94" r:id="rId14" xr:uid="{A852E16E-DCA2-4939-A8CB-9BA12D1FF1D1}"/>
    <hyperlink ref="B93" r:id="rId15" xr:uid="{2997B78D-16BA-4B63-82CB-BC4BF5ABED13}"/>
    <hyperlink ref="B92" r:id="rId16" xr:uid="{02C931E5-D1A0-41D6-AB27-2CED860CD79D}"/>
    <hyperlink ref="B77" r:id="rId17" xr:uid="{F852B2C1-ADFB-4CE1-8DFD-A87B6BFBF72A}"/>
    <hyperlink ref="B124" r:id="rId18" xr:uid="{BDA4BAC9-1DC6-42ED-82E1-558E89B0BCF8}"/>
    <hyperlink ref="B123" r:id="rId19" xr:uid="{D8830465-8A4C-41DC-A186-2F4FCBC12CE8}"/>
    <hyperlink ref="B121" r:id="rId20" xr:uid="{860184B1-E56D-42F0-98FA-26FCC610B401}"/>
    <hyperlink ref="B122" r:id="rId21" xr:uid="{4A317C8F-58A7-4F66-9857-B8406AFC4B9D}"/>
    <hyperlink ref="B120" r:id="rId22" xr:uid="{8B4FA0BF-27BE-4ACF-B34B-76C33B7DD4B3}"/>
    <hyperlink ref="B119" r:id="rId23" xr:uid="{8C042CD3-2CCD-4597-9A08-C1BC9D98FB27}"/>
    <hyperlink ref="B73" r:id="rId24" xr:uid="{83604332-CB06-495A-BB1F-204E6EC7AD6A}"/>
    <hyperlink ref="B74" r:id="rId25" xr:uid="{EABCA0C2-1FD5-44A4-A7C0-53B05041AC7B}"/>
    <hyperlink ref="B110" r:id="rId26" xr:uid="{FFD896DC-728C-48EC-8823-E77079E9533D}"/>
    <hyperlink ref="B111" r:id="rId27" xr:uid="{635D47D7-82B0-4137-90B5-F56DA19B2433}"/>
    <hyperlink ref="B112" r:id="rId28" xr:uid="{A22980A9-37BD-4A61-B85A-0EF056C2FC8D}"/>
    <hyperlink ref="B113" r:id="rId29" xr:uid="{0D50AF56-3F94-47E0-818B-6CE4200BA195}"/>
    <hyperlink ref="B116" r:id="rId30" xr:uid="{13939183-D02D-429F-B4B4-4EFCDBA9542F}"/>
    <hyperlink ref="B115" r:id="rId31" xr:uid="{B9410A34-DF05-4530-963E-28CE9F463496}"/>
    <hyperlink ref="B114" r:id="rId32" xr:uid="{55A1BC0E-CDF7-43A1-832B-2D584B1174B0}"/>
    <hyperlink ref="B89" r:id="rId33" xr:uid="{6D73B44F-657C-42DE-BF94-86C547C2EE0D}"/>
    <hyperlink ref="B88" r:id="rId34" xr:uid="{178D1D35-45FE-4E4A-BFA1-3EEF4F6E195B}"/>
    <hyperlink ref="B87" r:id="rId35" xr:uid="{4E490780-89F4-4CC0-A3D1-C27DD42FFEDF}"/>
    <hyperlink ref="B82" r:id="rId36" xr:uid="{F738F852-260A-4E2B-8962-D5F5E64D47E3}"/>
    <hyperlink ref="B81" r:id="rId37" xr:uid="{05EA15BF-9D86-4445-985A-D842070A75DA}"/>
    <hyperlink ref="B80" r:id="rId38" xr:uid="{AAED0A28-0F73-434C-9960-A45CD7CA1033}"/>
    <hyperlink ref="B83" r:id="rId39" xr:uid="{7FCCB1E1-97B3-4BF0-8F21-6CB374F4F0B6}"/>
    <hyperlink ref="B84" r:id="rId40" xr:uid="{4A9F55EB-78C0-48AC-AED0-65725E447D94}"/>
    <hyperlink ref="B85" r:id="rId41" xr:uid="{1730A4F5-1C07-4509-A6BB-2D7C3BA7AA3F}"/>
    <hyperlink ref="B86" r:id="rId42" xr:uid="{A28F158C-0EC6-4C4C-99C5-C7D9249C211D}"/>
    <hyperlink ref="B70" r:id="rId43" xr:uid="{C39789A6-FD9F-401D-A7E6-8BCF2B943A07}"/>
    <hyperlink ref="B69" r:id="rId44" xr:uid="{5109CA58-B9A5-4065-84E9-33AED9DFCFFE}"/>
    <hyperlink ref="B68" r:id="rId45" xr:uid="{27FEA830-265D-4091-83AF-9C8A7339760A}"/>
    <hyperlink ref="B67" r:id="rId46" xr:uid="{48DDB029-A12A-4646-A43E-613E092E5897}"/>
    <hyperlink ref="B66" r:id="rId47" xr:uid="{DE8F8AAC-CD3B-48EB-B4D8-3532955169A1}"/>
    <hyperlink ref="B65" r:id="rId48" xr:uid="{4BD5C6EC-D203-4D1F-B5EC-F0CDBACB8BEE}"/>
    <hyperlink ref="B64" r:id="rId49" xr:uid="{F22100B2-07E8-4C5E-B9E9-5B8485FC5A98}"/>
    <hyperlink ref="B63" r:id="rId50" xr:uid="{AB004056-76C9-4FA2-A0E8-09BF6DE0C2DE}"/>
    <hyperlink ref="B62" r:id="rId51" xr:uid="{2A13BFB4-FD5B-4A2E-8081-BCE4B3081677}"/>
    <hyperlink ref="B61" r:id="rId52" xr:uid="{C16B1969-E092-4E19-8199-B8C55B1C9786}"/>
    <hyperlink ref="B60" r:id="rId53" xr:uid="{7BE88518-2011-496E-BF77-FF9B1829083F}"/>
    <hyperlink ref="B27" r:id="rId54" xr:uid="{5CF7BB08-71E5-4C29-B87E-B2BCB1452593}"/>
    <hyperlink ref="B28" r:id="rId55" xr:uid="{B9D3C0F1-E126-47ED-B7D6-18CA4DF078A1}"/>
    <hyperlink ref="B29" r:id="rId56" xr:uid="{8BCEDD41-6B0B-46B0-87BC-182B19A57A81}"/>
    <hyperlink ref="B22" r:id="rId57" xr:uid="{03517847-AB2E-41BF-BD58-C0719355C669}"/>
    <hyperlink ref="B23" r:id="rId58" xr:uid="{D8186500-AE35-4A30-A9BA-4363B72F8BF3}"/>
    <hyperlink ref="B24" r:id="rId59" xr:uid="{60375F4F-AF4A-45E5-AC2F-3DB0CFC412BF}"/>
    <hyperlink ref="B25" r:id="rId60" xr:uid="{E888CBD7-208C-4899-927B-F00A5C91792D}"/>
    <hyperlink ref="B26" r:id="rId61" xr:uid="{08B417D4-1144-44A9-B6C2-F3D3940F7FC6}"/>
    <hyperlink ref="B21" r:id="rId62" xr:uid="{6B5BBECA-06EF-410C-BB79-6145BE3C6C44}"/>
    <hyperlink ref="B20" r:id="rId63" xr:uid="{7929CE33-E56F-45A6-B725-94093343BA60}"/>
    <hyperlink ref="B18" r:id="rId64" xr:uid="{78A64C6A-BB02-4BE6-B5DA-354ECCD34E13}"/>
    <hyperlink ref="B19" r:id="rId65" xr:uid="{2F06C3D9-02A8-4D0F-96D5-41A463DDD886}"/>
    <hyperlink ref="B16" r:id="rId66" xr:uid="{0FF18455-B66B-4C01-80B8-0FC1AC22A94C}"/>
    <hyperlink ref="B11" r:id="rId67" xr:uid="{FD88556B-36AD-4269-9957-6E471E432DC6}"/>
    <hyperlink ref="B12" r:id="rId68" xr:uid="{43A53F6F-56E2-44B4-846B-7E254A273E0C}"/>
    <hyperlink ref="B17" r:id="rId69" xr:uid="{673BF46E-47EE-402A-9F47-3C985BCC9D43}"/>
    <hyperlink ref="B15" r:id="rId70" xr:uid="{BD9B8056-9B3D-4922-A963-C323472CA350}"/>
    <hyperlink ref="B14" r:id="rId71" xr:uid="{54958155-A058-4F5E-9FDF-004DBC1B10A7}"/>
    <hyperlink ref="B13" r:id="rId72" xr:uid="{D18BA52F-ECBF-4B54-97E9-3B90854F22DB}"/>
    <hyperlink ref="B57" r:id="rId73" xr:uid="{0218FB8C-3DD2-4ACE-90A2-A6D154CD3D09}"/>
    <hyperlink ref="B56" r:id="rId74" xr:uid="{ECA9BD73-614E-469E-B2AE-C4F451FA998E}"/>
    <hyperlink ref="B55" r:id="rId75" xr:uid="{CFD8C4CD-CB09-47FB-B4C3-2CF01F6B6717}"/>
    <hyperlink ref="B54" r:id="rId76" xr:uid="{EF1B7908-41BC-4F39-B896-E968641A0B21}"/>
    <hyperlink ref="B53" r:id="rId77" xr:uid="{29174A9C-70C1-4F19-9CC2-6D0403090FD1}"/>
    <hyperlink ref="B52" r:id="rId78" xr:uid="{91B26667-7126-405E-A2DC-A87646173D43}"/>
    <hyperlink ref="B51" r:id="rId79" xr:uid="{DAA9444F-87CC-4D4D-9219-7FDA920569D3}"/>
    <hyperlink ref="B50" r:id="rId80" xr:uid="{7C6D9793-1A22-4296-A0E6-8042C18791B2}"/>
    <hyperlink ref="B49" r:id="rId81" xr:uid="{FDEA131E-8CE8-4073-A37C-FFBC5AE448C0}"/>
    <hyperlink ref="B48" r:id="rId82" xr:uid="{E13D8DF8-5188-46EC-B89C-F1AEF62E9CBB}"/>
    <hyperlink ref="B40" r:id="rId83" xr:uid="{EF9C608E-B31A-4995-92E9-C068B23ABD45}"/>
    <hyperlink ref="B32" r:id="rId84" xr:uid="{F2D49246-0353-4C1A-8B8C-4E13FF077935}"/>
    <hyperlink ref="B41" r:id="rId85" xr:uid="{F0A5B182-D7CB-427F-ACED-BDA255D8DD75}"/>
    <hyperlink ref="B42" r:id="rId86" xr:uid="{12D6BB2D-5CF1-4608-B649-48C5D49AF55A}"/>
    <hyperlink ref="B43" r:id="rId87" xr:uid="{88FFEBE4-CB18-43E0-9357-612CC9B1AEAD}"/>
    <hyperlink ref="B44" r:id="rId88" xr:uid="{ECF74DF6-904A-4A80-BBF8-6775BC59EEE2}"/>
    <hyperlink ref="B47" r:id="rId89" xr:uid="{FFAECB90-C6DA-41E2-970B-3AB2D9F68B0B}"/>
    <hyperlink ref="B46" r:id="rId90" xr:uid="{2F44B51A-5BB1-4AF9-B7DB-6CA17F02FD40}"/>
    <hyperlink ref="B45" r:id="rId91" xr:uid="{6F8067DA-F49F-46B6-A2D8-CE9DFCA1A77E}"/>
    <hyperlink ref="B33" r:id="rId92" xr:uid="{C16EE3FD-CFF8-403F-99A5-D42B044C3789}"/>
    <hyperlink ref="B34" r:id="rId93" xr:uid="{A974BA50-0A77-4D4D-A621-EAF539B000E5}"/>
    <hyperlink ref="B35" r:id="rId94" xr:uid="{9DD54715-CCF7-41E9-8FC1-6E15386E9110}"/>
    <hyperlink ref="B36" r:id="rId95" xr:uid="{C448B264-409E-4CDF-80AF-F74633C0C243}"/>
    <hyperlink ref="B37" r:id="rId96" xr:uid="{5691B2C6-879C-4A29-B925-C10161A57BA8}"/>
    <hyperlink ref="B38" r:id="rId97" xr:uid="{DF5B80BF-7EFE-4C3B-B3EB-7345A766C1BD}"/>
    <hyperlink ref="B39" r:id="rId98" xr:uid="{81274352-1DFF-4027-9B6A-105D37539FB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NGBS New Construction</vt:lpstr>
      <vt:lpstr>NGBS Existing Building</vt:lpstr>
      <vt:lpstr>NGBS Single-Family Certified</vt:lpstr>
      <vt:lpstr>NGBS Land Development</vt:lpstr>
      <vt:lpstr>Point Calculator</vt:lpstr>
      <vt:lpstr>Green Certified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Dorn</dc:creator>
  <cp:lastModifiedBy>Cindy Wasser</cp:lastModifiedBy>
  <dcterms:created xsi:type="dcterms:W3CDTF">2022-10-05T16:09:56Z</dcterms:created>
  <dcterms:modified xsi:type="dcterms:W3CDTF">2023-04-11T14:43:57Z</dcterms:modified>
</cp:coreProperties>
</file>